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3585" windowWidth="12165" windowHeight="5490" activeTab="0"/>
  </bookViews>
  <sheets>
    <sheet name="GAP-2010" sheetId="1" r:id="rId1"/>
  </sheets>
  <definedNames>
    <definedName name="_xlnm.Print_Area" localSheetId="0">'GAP-2010'!$A$1:$V$1502</definedName>
  </definedNames>
  <calcPr fullCalcOnLoad="1"/>
</workbook>
</file>

<file path=xl/sharedStrings.xml><?xml version="1.0" encoding="utf-8"?>
<sst xmlns="http://schemas.openxmlformats.org/spreadsheetml/2006/main" count="1697" uniqueCount="395">
  <si>
    <t>Summary of the Socio-demographic and School Contexts</t>
  </si>
  <si>
    <t>Recommendations</t>
  </si>
  <si>
    <t>Cedar Hill ISD</t>
  </si>
  <si>
    <t>Dallas ISD</t>
  </si>
  <si>
    <t>DeSoto ISD</t>
  </si>
  <si>
    <t>Duncanville ISD</t>
  </si>
  <si>
    <t>Irving ISD</t>
  </si>
  <si>
    <t>Plano ISD</t>
  </si>
  <si>
    <t>Little Elm ISD</t>
  </si>
  <si>
    <t>Wylie ISD</t>
  </si>
  <si>
    <t>Mesquite ISD</t>
  </si>
  <si>
    <t>Denton ISD</t>
  </si>
  <si>
    <t xml:space="preserve">Texas Woman's University </t>
  </si>
  <si>
    <t>University of North Texas, Denton Campus, University of North Texas Dallas Campus</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</si>
  <si>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</si>
  <si>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</si>
  <si>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</si>
  <si>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</si>
  <si>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</si>
  <si>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</si>
  <si>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</si>
  <si>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</si>
  <si>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</si>
  <si>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</si>
  <si>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</si>
  <si>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</si>
  <si>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</si>
  <si>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</si>
  <si>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</si>
  <si>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</si>
  <si>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</si>
  <si>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</si>
  <si>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</si>
  <si>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</si>
  <si>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</si>
  <si>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</si>
  <si>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</si>
  <si>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</si>
  <si>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</si>
  <si>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</si>
  <si>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</si>
  <si>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</si>
  <si>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</si>
  <si>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</si>
  <si>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</si>
  <si>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</si>
  <si>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</si>
  <si>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</si>
  <si>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</si>
  <si>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</si>
  <si>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</si>
  <si>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Report of TAKS Indicators - Meet Standards, Grade 4 Writing in 2007-08</t>
  </si>
  <si>
    <t>Report of TAKS Indicators - Meet Standards, Grade 5 Mathematics in 2007-08</t>
  </si>
  <si>
    <t>Report of TAKS Indicators - Meet Standards, Grade 3 Reading in 2006-07</t>
  </si>
  <si>
    <t>Report of TAKS Indicators - Meet Standards, Grade 4 Writing in 2006-07</t>
  </si>
  <si>
    <t>Report of TAKS Indicators - Meet Standards, Grade 5 Mathematics in 2006-07</t>
  </si>
  <si>
    <t>Report of TAKS Indicators - Meet Standards, Grade 3 Reading in 2005-06</t>
  </si>
  <si>
    <t>Report of TAKS Indicators - Meet Standards, Grade 4 Writing in 2005-06</t>
  </si>
  <si>
    <t>Report of TAKS Indicators - Meet Standards, Grade 5 Mathematics in 2005-06</t>
  </si>
  <si>
    <t>Report of TAKS Indicators - Meet Standards, Grade 3 Reading in 2004-05</t>
  </si>
  <si>
    <t>Report of TAKS Indicators - Meet Standards, Grade 4 Writing in 2004-05</t>
  </si>
  <si>
    <t>Report of TAKS Indicators - Meet Standards, Grade 5 Mathematics in 2004-05</t>
  </si>
  <si>
    <t>Report of TAKS Indicators - Meet Standards, Grade 3 Reading in 2003-04</t>
  </si>
  <si>
    <t>Report of TAKS Indicators - Meet Standards, Grade 4 Writing in 2003-04</t>
  </si>
  <si>
    <t>Report of TAKS Indicators - Meet Standards, Grade 5 Mathematics in 2003-04</t>
  </si>
  <si>
    <t>Report of TAKS Indicators - Meet Standards, Grade 3 Reading in 2002-03</t>
  </si>
  <si>
    <t>Report of TAKS Indicators - Meet Standards, Grade 4 Writing in 2002-03</t>
  </si>
  <si>
    <t>Black</t>
  </si>
  <si>
    <t>References</t>
  </si>
  <si>
    <t>Report of TAKS Indicators - Meet Standards, Grade 5 Mathematics in 2002-03</t>
  </si>
  <si>
    <t>Council</t>
  </si>
  <si>
    <t xml:space="preserve"> Economically Disadvantaged.</t>
  </si>
  <si>
    <t xml:space="preserve">       </t>
  </si>
  <si>
    <t>Dallas</t>
  </si>
  <si>
    <t>Denton</t>
  </si>
  <si>
    <t>Hispanic</t>
  </si>
  <si>
    <t xml:space="preserve"> African American</t>
  </si>
  <si>
    <t>African American</t>
  </si>
  <si>
    <t>White</t>
  </si>
  <si>
    <t>Region 10</t>
  </si>
  <si>
    <t>Region 11</t>
  </si>
  <si>
    <t>ISD</t>
  </si>
  <si>
    <t>Source: 2003-2004 Academic Excellence Indicator System Report</t>
  </si>
  <si>
    <t>Cedar Hill</t>
  </si>
  <si>
    <t>List of Tables</t>
  </si>
  <si>
    <t>With Special Thanks To:</t>
  </si>
  <si>
    <t>Part 1</t>
  </si>
  <si>
    <t>2006-07</t>
  </si>
  <si>
    <t>2007-08</t>
  </si>
  <si>
    <t>Texas Higher Education Coordinating Board,  P-16 Specialists</t>
  </si>
  <si>
    <t>Gap Analysis  Task Group Members:</t>
  </si>
  <si>
    <t>Fidel Castillo, Tarrant County College</t>
  </si>
  <si>
    <t>Dr. Donna Crenshaw, DeSoto ISD</t>
  </si>
  <si>
    <t>Denise Davis, Early College High School Initiative</t>
  </si>
  <si>
    <t>Dallas Baptist University</t>
  </si>
  <si>
    <t>Ft Worth</t>
  </si>
  <si>
    <t>All Students</t>
  </si>
  <si>
    <t>Note: 1. The Native American group was omitted due to missing data; 2. &gt;99% was treated as 99%.</t>
  </si>
  <si>
    <t>Source: 2007-2008 Academic Excellence Indicator System Report</t>
  </si>
  <si>
    <t>Report of TAKS Indicators - Meet Standards, Grade 3 Reading in 2007-08</t>
  </si>
  <si>
    <t>Source: 2006-2007 Academic Excellence Indicator System Report</t>
  </si>
  <si>
    <t>Aggregate</t>
  </si>
  <si>
    <t>Little Elm</t>
  </si>
  <si>
    <t>Fort Worth</t>
  </si>
  <si>
    <t>State</t>
  </si>
  <si>
    <t>Source: 2005-2006 Academic Excellence Indicator System Report</t>
  </si>
  <si>
    <t>2005-06</t>
  </si>
  <si>
    <t>Dr. Marcus Martin  Education is Freedom</t>
  </si>
  <si>
    <t>Table 18</t>
  </si>
  <si>
    <t>Summary of the PK-5 Findings</t>
  </si>
  <si>
    <t>Summary of PK-5 Findings</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</si>
  <si>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</si>
  <si>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</si>
  <si>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</si>
  <si>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</si>
  <si>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</si>
  <si>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</si>
  <si>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</si>
  <si>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</si>
  <si>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</si>
  <si>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</si>
  <si>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</si>
  <si>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</si>
  <si>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</si>
  <si>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Low SES</t>
  </si>
  <si>
    <t>Table 19</t>
  </si>
  <si>
    <t>Asian</t>
  </si>
  <si>
    <t>Dr. Jean Keller, University of North Texas*</t>
  </si>
  <si>
    <t>Executive Summary</t>
  </si>
  <si>
    <t>Source: 2002-2003 Academic Excellence Indicator System Report</t>
  </si>
  <si>
    <t>2002-03</t>
  </si>
  <si>
    <t>Female</t>
  </si>
  <si>
    <t xml:space="preserve"> Hispanic</t>
  </si>
  <si>
    <t xml:space="preserve"> White</t>
  </si>
  <si>
    <t xml:space="preserve"> Male</t>
  </si>
  <si>
    <t>Asian/Pac. Isl.</t>
  </si>
  <si>
    <t>Part 4</t>
  </si>
  <si>
    <t>Demographic References for this Report</t>
  </si>
  <si>
    <t>Gap Analysis for Secondary Education (Grades 6-12)</t>
  </si>
  <si>
    <t>Gap Analysis for Elementary Education (PK - Grade 5)</t>
  </si>
  <si>
    <t>Source: 2004-2005 Academic Excellence Indicator System Report</t>
  </si>
  <si>
    <t>2003-04</t>
  </si>
  <si>
    <t>2004-05</t>
  </si>
  <si>
    <t xml:space="preserve">Cedar Hill </t>
  </si>
  <si>
    <t>DeSoto</t>
  </si>
  <si>
    <t>Subject Area</t>
  </si>
  <si>
    <t>Note: The Native American group was omitted due to empty cells in some districts.</t>
  </si>
  <si>
    <t>Note: The Native American and Asian/Pacific Islanders groups were omitted due to none or missing data in some districts.</t>
  </si>
  <si>
    <t>2008-09</t>
  </si>
  <si>
    <t>Report of TAKS Indicators - Meet Standards, Grade 3 Reading in 2008-09</t>
  </si>
  <si>
    <t>Report of TAKS Indicators - Meet Standards, Grade 4 Writing in 2008-09</t>
  </si>
  <si>
    <t>Report of TAKS Indicators - Meet Standards, Grade 5 Mathematics in 2008-09</t>
  </si>
  <si>
    <t>Source: 2008-2009 Academic Excellence Indicator System Report (1st Administration Only)</t>
  </si>
  <si>
    <t>Percentage of 3rd Grade Students Meeting the Passing Standards of TAKS in Reading by Demographic Groups in 2008-2009</t>
  </si>
  <si>
    <t>Percentage of 3rd Grade Asian Students Meeting the Passing Standards of TAKS in Reading in 2007-2008 and 2008-2009</t>
  </si>
  <si>
    <t>Percentage of 3rd Grade Black Students Meeting the Passing Standards of TAKS in Reading in 2007-2008 and 2008-2009</t>
  </si>
  <si>
    <t>Percentage of 3rd Grade Hispanic Students Meeting the Passing Standards of TAKS in Reading in 2007-2008 and 2008-2009</t>
  </si>
  <si>
    <t>Percentage of 3rd Grade White Students Meeting the Passing Standards of TAKS in Reading in 2007-2008 and 2008-2009</t>
  </si>
  <si>
    <t>Percentage of 3rd Grade Low SES Students Meeting the Passing Standards of TAKS in Reading in 2007-2008 and 2008-2009</t>
  </si>
  <si>
    <t>All</t>
  </si>
  <si>
    <t>Table 27</t>
  </si>
  <si>
    <t>The Change Trend of the TAKS Performances in Grade 4 Writing from 2003 to 2009</t>
  </si>
  <si>
    <t>Percents of 4th Grade Students Meeting the Passing Standards of TAKS in Writing in 2008-2009</t>
  </si>
  <si>
    <t>Percents of 5th Grade Students Meeting the Passing Standards of TAKS in Mathematics in 2008-2009</t>
  </si>
  <si>
    <t>Percents of 5th Grade Students in Different Demographic Groups Meeting the Passing  Standards of TAKS in Mathematics by School Year</t>
  </si>
  <si>
    <t>Dr. Changkuan Xu, University of North Texas*</t>
  </si>
  <si>
    <t>Public Pre-K Enrollment</t>
  </si>
  <si>
    <t xml:space="preserve">          High School Success Indicators</t>
  </si>
  <si>
    <t>Summary on Postsecondary Education</t>
  </si>
  <si>
    <t>Percent of 3rd Grade Students in Different Demographic Groups Meeting the Passing Standards of TAKS in Reading by School Year</t>
  </si>
  <si>
    <t>Note: All = Black + Hispanic + White + Asian + Other Ethnicities.</t>
  </si>
  <si>
    <t>Note: All Students = Black + Hispanic + White + Asian + Other Ethnicities.</t>
  </si>
  <si>
    <t>Percents of 4th Grade Students in Different Demographic Groups Meeting the Passing Standards of TAKS in Writing by School Year</t>
  </si>
  <si>
    <t>Summary of the GAP Analysis for Secondary Education</t>
  </si>
  <si>
    <t>2009-10</t>
  </si>
  <si>
    <t>Total Number of Public PK Enrollment in 2009-10</t>
  </si>
  <si>
    <t>Source: TEA's Lone Star Education Reports (http://loving1.tea.state.tx.us/lonestar/Home.aspx): Pre-K Enrollment in 2009-2010.</t>
  </si>
  <si>
    <t>The Percent of Change on the Public PK Enrollment from 2009 to 2010</t>
  </si>
  <si>
    <t>Number of Annual Change in 7 years*</t>
  </si>
  <si>
    <t>Percent of Annual Change in 7 years*</t>
  </si>
  <si>
    <t>Change % from 09 to 10</t>
  </si>
  <si>
    <t>The Percent of Change on the Public PK Enrollment from 2004 to 2010</t>
  </si>
  <si>
    <t>R10</t>
  </si>
  <si>
    <t>R11</t>
  </si>
  <si>
    <t>Percentage of 3rd Grade Students (All) Meeting the Passing Standards of TAKS in Reading in 2008-2009 and 2009-2010</t>
  </si>
  <si>
    <t xml:space="preserve">    </t>
  </si>
  <si>
    <t>Percentage of 3rd Grade Students Meeting the Passing Standards of TAKS in Reading by Demographic Groups in 2009-2010</t>
  </si>
  <si>
    <t>Percents of 3rd Grade Students Meeting the Passing Standards of TAKS in Reading in 2008-2009 and 2009-2010
by Demographic Groups</t>
  </si>
  <si>
    <t>Source: TEA AEIS - 3rd Grade Reading in 2008-09 and 2009-10.</t>
  </si>
  <si>
    <t>ESC 10</t>
  </si>
  <si>
    <t>ESC 11</t>
  </si>
  <si>
    <t>ESC10</t>
  </si>
  <si>
    <t>ESC11</t>
  </si>
  <si>
    <t>Percents of 4th Grade Students Meeting the Passing Standards of TAKS in Writing in 2009-2010</t>
  </si>
  <si>
    <t>Percents of 4th Grade Students (All) Meeting the Passing Standards of TAKS in Writing in 2008-2009 and 2009-2010</t>
  </si>
  <si>
    <t>Percents of 4th Grade African American Students Meeting the Passing Standards of TAKS in Writing in 2008-2009 and 2009-2010</t>
  </si>
  <si>
    <t>Percents of 4th Grade Hispanic Students Meeting the Passing Standards of TAKS in Writing in 2008-2009 and 2009-2010</t>
  </si>
  <si>
    <t>Percents of 4th Grade White Students Meeting the Passing Standards of TAKS in Writing in 2008-2009 and 2009-2010</t>
  </si>
  <si>
    <t>Percents of 4th Grade Asian Students Meeting the Passing Standards of TAKS in Writing in 2008-2009 and 2009-2010</t>
  </si>
  <si>
    <t>Percents of 4th Grade Low SES Students Meeting the Passing Standards of TAKS in Writing in 2008-2009 and 2009-2010</t>
  </si>
  <si>
    <t xml:space="preserve">ESC10 </t>
  </si>
  <si>
    <t xml:space="preserve">Percents of 4th Grade Students Meeting the Passing Standards of TAKS in Writing in 2008-2009 and 2009-2010 by Different Demographic Groups </t>
  </si>
  <si>
    <t>Percents of 5th Grade Students Meeting the Passing Standards of TAKS in Mathematics in 2009-2010</t>
  </si>
  <si>
    <t>Percents of 5th Grade Students (All) Meeting the Passing Standards of TAKS in Math in 2008-2009 and 2009-2010</t>
  </si>
  <si>
    <t>Percents of 5th Grade African American Students Meeting the Passing Standards of TAKS in Math in  2008-2009 and 2009-2010</t>
  </si>
  <si>
    <t>Percents of 5th Grade Hispanic Students Meeting the Passing Standards of TAKS in Math in  2008-2009 and 2009-2010</t>
  </si>
  <si>
    <t>Percents of 5th Grade White Students Meeting the Passing Standards of TAKS in Math in  2008-2009 and 2009-2010</t>
  </si>
  <si>
    <t>Percents of 5th Grade Asian Students Meeting the Passing Standards of TAKS in Math in  2008-2009 and 2009-2010</t>
  </si>
  <si>
    <t>Percents of 5th Grade Low SES Students Meeting the Passing Standards of TAKS in Math in  2008-2009 and 2009-2010</t>
  </si>
  <si>
    <t>Source: TEA AEIS - 5th Grade Mathematics in 2008-09 and 2009-10.</t>
  </si>
  <si>
    <t>Source: TEA AEIS - 4th Grade Writing in 2008-09 and 2009-10.</t>
  </si>
  <si>
    <t>Percents of 5th Grade Students Meeting the Passing Standards of TAKS in Mathematics in 2008-2009 and 2009-2010 by Demographic Groups</t>
  </si>
  <si>
    <t>The Change Trend of the TAKS Performances in Grade 3 Reading from 2003 to 2010</t>
  </si>
  <si>
    <t>Report of TAKS Indicators - Meet Standards, Grade 3 Reading in 2009-10</t>
  </si>
  <si>
    <t>Male</t>
  </si>
  <si>
    <t>Report of TAKS Indicators - Meet Standards, Grade 4 Writing in 2009-10</t>
  </si>
  <si>
    <t>Fifth Grade TAKS in Mathematics in 2009-2010</t>
  </si>
  <si>
    <t>Source: Texas Education Agency, AEIS Reports from 2002-2003 to 2009-2010.</t>
  </si>
  <si>
    <t>The Average Annual Change Rate on Grade 3 TAKS Reading between 2002-03 and 2009-10</t>
  </si>
  <si>
    <t>Report of TAKS Indicators - Meet Standards, Grade 5 Mathematics in 2009-10</t>
  </si>
  <si>
    <t>The Average Annual Change Rate on Grade 4 TAKS Writing between 2002-03 and 2009-10</t>
  </si>
  <si>
    <t>The Change Trend of the TAKS Performances in Grade 5 Mathematics from 2003 to 2010</t>
  </si>
  <si>
    <t>Report of TAKS Indicators - Met Standards, Grade 5 Mathematics in 2003-2010</t>
  </si>
  <si>
    <t>The Average Annual Change Rate on Grade 5 TAKS Mathematics between 2002-03 and 2009-10</t>
  </si>
  <si>
    <t>Report of TAKS Indicators - Met Standards, Grade 4 Writing between 2002-03 and 2009-10</t>
  </si>
  <si>
    <t>Asian/P. I.</t>
  </si>
  <si>
    <t>Source 1 (for the ISD data): TEA's Lone Star Education Reports (http://loving1.tea.state.tx.us/lonestar/Home.aspx): Pre-K Enrollment in 2009 and 2010.</t>
  </si>
  <si>
    <t xml:space="preserve">Source 2 (for the state data): TEA AEIS, from 2003-2004 to 2009-2010 </t>
  </si>
  <si>
    <t>Gap Analysis Report 2010</t>
  </si>
  <si>
    <t>North Texas Regional P-16 Council Members:</t>
  </si>
  <si>
    <t>Dr. V. Barbara Bush, University of North Texas</t>
  </si>
  <si>
    <t>Dr. Mary Harris, University of North Texas</t>
  </si>
  <si>
    <t>Dr. Pam Haws, University of Texas at Arlington</t>
  </si>
  <si>
    <r>
      <t>Gap Analysis Report 2010</t>
    </r>
    <r>
      <rPr>
        <sz val="16"/>
        <rFont val="Times New Roman"/>
        <family val="1"/>
      </rPr>
      <t xml:space="preserve">
</t>
    </r>
    <r>
      <rPr>
        <b/>
        <sz val="16"/>
        <rFont val="Times New Roman"/>
        <family val="1"/>
      </rPr>
      <t>Table of Contents</t>
    </r>
  </si>
  <si>
    <t>Introduction to the 2010 Report</t>
  </si>
  <si>
    <t>Regional Demography and Changes</t>
  </si>
  <si>
    <t>Average (2004-2010)</t>
  </si>
  <si>
    <t>Table 20</t>
  </si>
  <si>
    <t>Table 21</t>
  </si>
  <si>
    <t>Table 22</t>
  </si>
  <si>
    <t>Table 23</t>
  </si>
  <si>
    <t>Table 24</t>
  </si>
  <si>
    <t>Table 25</t>
  </si>
  <si>
    <t>Table 26</t>
  </si>
  <si>
    <t>Enrollment in Public Pre-Kindergarten in 2010</t>
  </si>
  <si>
    <t>Total Enrollment of 4-year Old Children in Public Pre-Kindergartens in 2009-10</t>
  </si>
  <si>
    <t xml:space="preserve">In this section for elementary education, we continued to analyze public pre-K enrollment and the TAKS performances in elementary schools as before. More specifically, on public PK enrollment, we examined: (a) the total number of public pre-K enrollment in each of the 14 ISDs in the school year of 2009-2010, (b) the percentage of change on public PK enrollment from 2009 to 2010, and (c) the average annual growth rate from 2004 to 2010 on public PK enrollment. On the elementary TAKS tests, we displayed: (a) the overall percentages of 3rd graders in TAKS reading, 4th graders in TAKS writing, and 5th graders in TAKS mathematics on meeting the passing standards in 2010 and 2009; (b) the percentages of the three tests on meeting the passing standards in 2010 and 2009 in different demographic groups; (c) the percentages of three TAKS tests on meeting the passing standards in different demographic groups in the state, Regions 10 and 11, and the 14 ISDs from 2003 to 2010; and (d) the average annual growth rates on the three tests on meeting the passing standards in different demographic groups in the state and Regions 10 and 11 in the eight-year period from 2003 to 2010. Thus, this 2010 report differs from the previous one on three aspects: (a) the PK enrollment by ethnicity or SES was not possible this year, (b) the analysis of the first graders on grade level by the end of 1st grade as measured by the ratio of ARI or AMI participation was also omitted as no data were available, and (c) the trend analysis as indicated by the annual growth rates on meeting the passing standards for the ISDs was omitted for simplicity. </t>
  </si>
  <si>
    <t>As stated before, this year’s report on public PK enrollment extends the previous one with the 2010 data.  It contains three parts:  (a) public PK enrollment in 2010 in the 14 ISDs; (b) the ratio of change from 2009 to 2010 at the state, council, or ISD level; and (c) the average annual growth rate on public PK enrollment from 2004 to 2010. However, the public PK enrollment data by ethnicity or SES, which were available in the earlier two years, were unable to be obtained this year.</t>
  </si>
  <si>
    <t>Note: The PK enrollment in the Denton ISD was 462 in 2009-10 in the LoneStar Education Report, and 375 in the  AEIS.</t>
  </si>
  <si>
    <t>Track the Change - The Average Annual Change Rate of Public Pre-K Enrollment between 2003-2004 and 2009-2010</t>
  </si>
  <si>
    <t>As in the last two reports, the current one tracks the changes of public PK enrollment in the regional council and the 14 school districts from 2004 to 2010. The average annual growth rate is again used as the quantitative indicator of the change trend. Its calculation remained the same as before. In other words, the average enrollment across the seven years was used as the denominator. The average annual change number of enrollment was obtained from the linear regression equation of the trend line of the enrollment for an entity from 2004 to 2010, and used as the numerator. The annual growth rate for the regional council was obtained similarly.</t>
  </si>
  <si>
    <t>Source 1: TEA's Lone Star Education Reports (http://loving1.tea.state.tx.us/lonestar/Home.aspx): Pre-K Enrollment from 2004 to 2010.</t>
  </si>
  <si>
    <t xml:space="preserve">Source 2 (for the data in the state): TEA AEIS, from 2003-2004 to 2009-2010 </t>
  </si>
  <si>
    <t>Elementary School Students' TAKS Performances</t>
  </si>
  <si>
    <t xml:space="preserve">This section on the TAKS tests in elementary schools has two major blocks. The first one focuses on the percentages of students on meeting the minimum passing standards in Grade 3 reading, Grade 4 writing, and Grade 5 mathematics in the state, the ESC Regions 10 and 11, and the 14 ISDs in 2010, in comparison with the performances in 2009. The second block concentrates on the change trends on the three TAKS tests, presented in two different ways: first simply listing the percentages from 2003 to 2010 by educational entity, then comparing the average annual growth rates in the local ESC regions and the state. There were several major differences between the current report and the previous two ones on the indicators of the elementary TAKS tests due to data not provided by the THECB P-16 Division. First, the percentages for the regional council were not available as the data were neither provided nor computable from the member school districts. Instead, the data for the ESC Regions 10 and 11 were used. Second, the percentages on meeting the commended standards were skipped. Third, the percentages in the two school years in the state, the regions, and the ISDs by demographic variables were omitted for the sake of brevity. Finally, the trend analysis only displayed the charts for the state and the two local ESC regions this year for simplicity. </t>
  </si>
  <si>
    <t>Third Grade TAKS in Reading in 2009-2010</t>
  </si>
  <si>
    <t>Fourth Grade TAKS in Writing in 2009-2010</t>
  </si>
  <si>
    <t>On fifth grade mathematics, we observed the same patterns of group differences as those on 3rd grade reading and 4th grade writing: Region X was about 1% higher than the state, and Region 11 was 1% lower than the state. Also the White and Asian groups were higher than the other three groups as in the other two TAKS tests. However, the percentage of meeting the passing standards in each group on 5th grade mathematics was lower than the corresponding one on 3rd grade reading or 4th grade writing in the state and the two local ESC regions. In addition, the group differences between the two high performance groups and the three low performance ones seemed to be larger than that on Grade 3 reading or Grade 4 writing. For the changes from 2009 to 2010, the state and Regions X and XI overall had increased 2%, 3%, and 3%, respectively. In the individual groups, the three low performance groups had increased slightly more than the White and Asian groups. The overall growth rates in the 14 ISDs from 2009 to 2010 ranged from 0.1% in the Cedar Hill ISD to 9.3% in the DeSoto ISD. In conclusion, the state, the two local ESC regions, and the 14 ISDs still had lower percentages on meeting the passing standards in 5th grade mathematics than that in Grade 3 reading or Grade 4 writing in 2010. However, the growth rate on 5th grade mathematics from 2009 to 2010 was larger than that on 3rd grade reading or 4th grade writing. In addition, the group differences among the demographic groups or among the ISDs on fifth grade math appeared to be larger than the corresponding ones in 3rd grade reading or 4th grade writing.</t>
  </si>
  <si>
    <t>The findings from the above analysis on the elementary TAKS tests in elementary education can be summarized as follows. First of all, the state, Regions X and XI, and most of the ISDs had an overall ratio about 91% in Grade 3 reading and Grade 4 writing and around 87% in fifth grade mathematics in 2010. Region X was 1% higher than the state and Region XI was 1% lower than the state. The White and Asian/Pacific Islander groups were still higher than the African American, Hispanic, and low SES groups although the latter three groups generally had grown faster than the former two ones. The group differences among the demographic groups or among the ISDs on fifth grade mathematics were larger than those on third grade reading or fourth grade writing. The changes on the three TAKS tests had grown about 1% from 2009 to 2010. Finally, whereas the gaps between the high performance entities/groups and the low performance ones had generally been reduced, we observed some low performance entities/groups still had lower growth rates on certain TAKS tests. These findings indicate that, although the elementary TAKS performances had made progress and the gaps had been shrunk from 2009 to 2010, the performances or the changes in certain groups or districts on certain TAKS tests were still not satisfactory. We need to continue to focus on the African American, Hispanic, and low SES groups. In addition, Region XI needs to improve more on the Grade 5 mathematics TAKS test. Finally, it is always worthwhile to find and share the best practices in the highly improved ISDs. Their experiences are particularly instrumental to the low performance ISDs with similar community or school demography.</t>
  </si>
  <si>
    <t>Report of TAKS Indicators - Met Standards, Grade 3 Reading between 2002-03 and 2009-10</t>
  </si>
  <si>
    <t>The tables above reveal three important findings on the public Pre-K enrollment. First of all, the total public PK enrollment had been generally proportional to the total ESC-12 student size in each school district. And it continued to increase every year. Secondly, the regional council had grown slower than the state, either from 2009 to 2010 or in the seven-year period from 2004 to 2010. Finally, smaller ISDs were likely to have faster growth rates. These findings have several practical implications. Firstly, although public PK enrollment had been increasing in the state, the regional council, and most of the school districts, many 4-year children were still left outside of the quality education programs. We need to continue to boost the public PK enrollment, especially in the slowly growing ISDs. Secondly, the data in the past two years had shown that most of the enrolled children were from the African American, Hispanic, and low SES families. Although the data by ethnicity and SES were not available this year, it was assumed that the enrollees in 2010 had similar demographics as before. Thus, we need to further improve the multicultural sensitivity and readiness in the teaching and support staff in the public PK programs. Last, but not the least, we are still not quite sure why public PK enrollment had been much lower than the kindergarten enrollment. We need data-driven and research-based practical measures or programs to guide our efforts to boost public PK enrollment in the regional council.</t>
  </si>
  <si>
    <t xml:space="preserve">In summary, the above trend analysis on the three elementary TASK tests in the state and the ESC Regions X and XI in the eight school years from 2002-03 to 2009-10 seems to reveal two satisfactory trends. First of all, all of the groups had positive growth rates either in the state or the two local ESC regions although the average annual change rates were usually less than 2%. Secondly, the low performance groups/entities/tests typically had faster growth rates than the highly performed ones, indicating the gaps had been gradually closed. For instance, the Hispanic, African American, and low SES groups had grown faster than the highly performed White and Asian/Pacific Islander groups. Also the male group had larger annual growth rates than the female group in Grade 3 reading or Grade 4 writing. Additionally, Region X were lower than the state and Region XI in the earlier years, but it had grown faster than the state or Region XI and outperformed them by the school year 2009-10. </t>
  </si>
  <si>
    <t>However, although the general trends were satisfactory, we have identified at least three issues on elementary TAKS performances. The first one was that the gender gap on Grade 5 mathematics was not reduced as that on Grade 3 reading and Grade 4 writing. We may need to do similar trend analysis on mathematics in other grades, at least in the elementary ones, to see whether the gender difference on the growth rate was blurred in those grades as well. Then we could further explore the possible reasons or related factors and develop appropriate action plans to close the gender gap on mathematics. Secondly, although Region XI had higher percentages in the earlier years, it generally fell behind the state and Region X in recent years due to the slower growth. Why did it grow slower than Region X in the neighborhood, and what were the critical success factors for the faster growth in Region X? If we know the answers to these questions, we are at a better position to help the slowly growing Region XI. Finally, the group difference between the African American group and the other ethnic groups appeared to be larger on mathematics than that on grade 3 reading or grade 4 writing. Thus, we should make an extra effort to help the African American students on mathematics.</t>
  </si>
  <si>
    <t>• The regional council had increased 2.5% from 2009 to 2010, much slower than the state at 6.6%. Smaller districts were likely to demonstrate larger change rates.</t>
  </si>
  <si>
    <t>• We were unable to present the information on the ethnic or SES composition of the PK enrollees in 2010 as the data were unable to be obtained. But it was assuming that majority of the enrolled 4-year-olds were still from the African American, Hispanic, and low SES familial backgrounds as in 2008 and 2009.</t>
  </si>
  <si>
    <t>• The trend analysis on public PK enrollment in the seven-year period from 2004 to 2010 indicates that the regional council had grown at an annual rate of 3.2%, slightly slower than the state at 3.8%. Again, small ISDs generally tended to have fast growth.</t>
  </si>
  <si>
    <t>TAKS Performances in Grade 3 Reading, Grade 4 Writing, and Grade 5 Mathematics</t>
  </si>
  <si>
    <t xml:space="preserve">• On the elementary TAKS tests, as the data for the regional council were not provided this year. The data for the ESC Regions X and XI on the AEIS website were used. </t>
  </si>
  <si>
    <t>• On meeting the passing standards in Grade 3 reading, Regions X and XI had increased 2% and 1% to 93% and 92%, respectively, from 2009 to 2010. Meanwhile, the state had grown 2% to 92%. Thus, the two local ESC regions overall were fairly similar to the state on the ratio of meeting the minimum standards and on the growth in Grade 3 reading in the past two years. For the subtle differences, Region X appeared to be higher than the state in 2010, and Region XI was lower than the state. In addition, Region X had grown faster than Region XI from 2009 to 20010. For the performance differences in the demographic groups, the White and Asian/Pacific Islander groups were still notably higher than the African American, Hispanic, and low SES groups in 2010. However, the latter three groups appeared to have grown faster than the two former groups from 2009 to 2010.</t>
  </si>
  <si>
    <t>• On the TAKS test in Grade 4 writing, the state and Regions X and XI had increased 1%, 1%, and 0% to 92%, 93%, and 91%, respectively, from 2009 to 2010. Region X was slightly higher than the state and Region XI in 2010. It also demonstrated a faster growth rate than Region XI from 2009 to 2010. Furthermore, the African American and low SES had decreased 1% in Region XI. Thus, the growth on Grade 4 writing in Region XI was not as consistent as that on Grade 3 reading from 2009 to 2010. For the group differences in the five individual groups, the White and Asian/Pacific Islander groups were still higher than the other three groups in 2010. However, the magnitude of the difference between the high and the low performance groups on Grade 4 writing was smaller than the corresponding one on Grade 3 reading or on Grade 5 mathematics.</t>
  </si>
  <si>
    <t>• On Grade 5 mathematics, the state and Regions X and XI had increased 2%, 3%, and 4% to 86%, 88%, and 87%, respectively, from 2009 to 2010. Thus, the two local ESC regions were higher than the state in 2010, and had grown faster than the state from 2009 to 2010. Region X was still 1% higher than Region XI in 2010. However, Region XI had increased 1% faster than Region X and 2% faster than the state from 2009 to 2010. For the group differences, the White and Asian/Pacific Islander groups were much higher than the other three demographic groups as in Grade 3 reading. Furthermore, the African American group had the lowest ratio in the state, Region X, or Region XI, even significantly lower than the Hispanic group. Again, the low performance groups tended to demonstrate higher growth rates from 2009 to 2010.</t>
  </si>
  <si>
    <t>• There were three major issues based on the findings of the trend analysis. First, the gender gaps on some TAKS tests were not reduced as desired. For instance, males had been lower than females on the third grade TAKS test in reading. However, they did not grow faster than females. Similarly, females had performed lower than males on the fifth grade TAKS test in mathematics. But they had not increased faster than males. The second concern is that the African American group had grown slower than the Hispanic group although its ratio had been typically lower than the corresponding one for the Hispanic group. At last, Region XI appeared to have consistently lower growth rates than the state or Region X even though it had not performed better than them.</t>
  </si>
  <si>
    <t>Table 28</t>
  </si>
  <si>
    <t>18. Total Number of Public PK Enrollment in the 14 ISDs in 2009-2010</t>
  </si>
  <si>
    <t>19. Percent of Change on the Public PK Enrollment from 2009 to 2010</t>
  </si>
  <si>
    <t>20. The Annual Change Rate on Public PK Enrollment from 2004 to 2010</t>
  </si>
  <si>
    <t>21. Percent of Meeting the Passing Standards on Grade 3 TAKS in Reading in 2009 and 2010</t>
  </si>
  <si>
    <t>22. Percent of Meeting the Passing Standards on Grade 4 TAKS in Writing in 2009 and 2010</t>
  </si>
  <si>
    <t>23. Percent of Meeting the Passing Standards on Grade 5 TAKS in Mathematics in 2009 and 2010</t>
  </si>
  <si>
    <t>24. Percent on Meeting Standards in Grade 3 Reading by Educational Entities from 2003 to 2010</t>
  </si>
  <si>
    <t>25. The Average Annual Change Rate in Grade 3 Reading TAKS from 2003 to 2010 in the State and Regions 10 and 11</t>
  </si>
  <si>
    <t>26. Percent on Meeting Standards in Grade 4 Writing by Educational Entities from 2003 to 2010</t>
  </si>
  <si>
    <t>27. The Average Annual Change Rate in Grade 4 Writing TAKS from 2003 to 2010 in the State and Regions 10 and 11</t>
  </si>
  <si>
    <t>28. Percent on Meeting Standards in Grade 5 Mathematics by Educational Entities from 2003 to 2010</t>
  </si>
  <si>
    <t>29. The Average Annual Change Rate in Grade 5 Mathematics TAKS from 2003 to 2010 in the State and Regions 10 and 11</t>
  </si>
  <si>
    <t>1. The Comparison of the Selected Data Elements and Indicators in the 2009 and 2010 Reports</t>
  </si>
  <si>
    <t>2. Population Change in the Nation, the State of Texas, and the Four Selected North Texas Counties from 2009 to 2010</t>
  </si>
  <si>
    <t xml:space="preserve">3. Population Composition by Ethnicity in the Nation, the State, and the Selected North Texas Counties in 2010
</t>
  </si>
  <si>
    <t>4. Total ECE-12 Enrollment in the State and the Regional Council in 2008, 2009, and 2010</t>
  </si>
  <si>
    <t>5. Percent of The Change of the Total ECE-12 Enrollment from 2009 to 2010</t>
  </si>
  <si>
    <t>6. The Large, Medium, and Small ISDs in the Regional Council in the School Years of 2008, 2009, and 2010</t>
  </si>
  <si>
    <t>7. Comparison of the Students' Demography between the Regional Council and the State in 2008-2009 and 2009-2010</t>
  </si>
  <si>
    <t>8. Percent of the ECE-12 Students in Different Demographic Groups by Educational Entity from 2003 to 2010</t>
  </si>
  <si>
    <t>9. The  Average Annual Change Rates of the ECE-12 Students in the State and the Regional Council between 2003 and 2010</t>
  </si>
  <si>
    <t>10. The Average Annual Change Rate of the Total ECE-12 Student Size from 2003 to 2010</t>
  </si>
  <si>
    <t>11. Accountability Ratings in the State and the Regional Council in 2009 and 2010</t>
  </si>
  <si>
    <t>12. Percent of Schools by Adequate Yearly Progress Evaluations in 2009 and 2010</t>
  </si>
  <si>
    <t>13. Accountability Ratings and AYP Evaluations in the State, the Regional Council, and the ISDs from 2004 to 2010</t>
  </si>
  <si>
    <t>14. The Average Annual Growth Rate of Accountability Ratings by Category from 2004 to 2010</t>
  </si>
  <si>
    <t>15. The Net Average Annual Growth Rate of Accountability Ratings in Seven Years from 2004 to 2010</t>
  </si>
  <si>
    <t>16. Annual Growth Rate of Adequate Yearly Progress in Seven Years from 2004 to 2010</t>
  </si>
  <si>
    <t>17. Number of Years Met or Missed AYP between 2004 and 2010 in the 14 ISDs</t>
  </si>
  <si>
    <t>30. Percent Met Standard on Middle School TAKS in the State and Regions 10 and 11 in 2009 and 2010</t>
  </si>
  <si>
    <t>31. Percent Commended on Middle School TAKS in the State and Regions 10 and 11 in 2009 and 2010</t>
  </si>
  <si>
    <t>32. Retention Rates in 6th Grade in the Demographic Groups between 2006 and 2009</t>
  </si>
  <si>
    <t>33. Retention Rates in 7th Grade in the Demographic Groups between 2006 and 2009</t>
  </si>
  <si>
    <t>34. Retention Rates in 8th Grade in the Demographic Groups between 2006 and 2009</t>
  </si>
  <si>
    <t>35. Retention Rates in 9th Grade in the Demographic Groups between 2006 and 2009</t>
  </si>
  <si>
    <t>36. Retention Rates in 10th Grade in the Demographic Groups between 2006 and 2009</t>
  </si>
  <si>
    <t>37. Retention Rates in 11th Grade in the Demographic Groups between 2006 and 2009</t>
  </si>
  <si>
    <t>38. Retention Rates in 12th Grade in the Demographic Groups between 2006 and 2009</t>
  </si>
  <si>
    <t xml:space="preserve">39. Overall Retention Rates in the State,  Regions 10 and 11, and the 14 ISDs between 2006 and 2009
</t>
  </si>
  <si>
    <t>40. Percent of Advanced Course/Dual Enrollment Completion in 2008 and 2009 in the State and Regions 10 and 11</t>
  </si>
  <si>
    <t>41. Percents of Advanced Course/Dual Enrollment Completion by Demographic Variables in 2008 and 2009</t>
  </si>
  <si>
    <t>42. Percent of AP/IB Results (Tested) in 2008 and 2009 in the State and Regions 10 and 11</t>
  </si>
  <si>
    <t>43. Percent of AP/IB Results (Tested) in Demographic Groups in 2008 and 2009</t>
  </si>
  <si>
    <t>44. Percent of 4-Year Completion Rate in Different Categories in the Classes of 2008 and 2009</t>
  </si>
  <si>
    <t>45. Completion Rates I and II in the Classes of 2008 and 2009 in the State and Regions 10 and 11</t>
  </si>
  <si>
    <t>46. The Change Trend of High School Graduates with RHSP, MHP/IEP, and DAP between 1997-1998 and 2008-2009</t>
  </si>
  <si>
    <t xml:space="preserve">47. Average Annual Growth Rates of Graduates Plans in the State, the Regional Council, and the 14 ISDs from 1998 to 2009 </t>
  </si>
  <si>
    <t xml:space="preserve">48. College-Ready Graduates on Both English and Mathematics and Higher Ed Enrollment in the Regional Council in 2008 and 2009
</t>
  </si>
  <si>
    <t>49. College-Ready Graduates in English Language Arts by Demographic Groups in the Classes of 2006, 2007, 2008, and 2009</t>
  </si>
  <si>
    <t>50. College-Ready Graduates in Mathematics by Demographic Groups in the Classes of 2006, 2007, 2008, and 2009</t>
  </si>
  <si>
    <t>51. College-Ready Graduates in Both English and Mathematics by Demographic Groups in the Classes of 2006, 2007, 2008, and 2009</t>
  </si>
  <si>
    <t>52. Percents of TSI - Higher Education Readiness Component in English Language Arts between 2004 and 2010</t>
  </si>
  <si>
    <t>53. Growth Rates of High School Graduates Meeting TSI's Higher Education Readiness Components on English Language Arts in 7 Years (2004-2010)</t>
  </si>
  <si>
    <t>54. Percents of TSI - Higher Education Readiness Component in Mathematics between 2004 and 2010</t>
  </si>
  <si>
    <t>55. Growth Rates of High School Graduates Meeting TSI's Higher Education Readiness Components on Mathematics in 7 Years (2004-2010)</t>
  </si>
  <si>
    <t>56. Percent of Postsecondary Enrollment for the High School Graduates in the Four North Texas Counties from 1996 to 2009</t>
  </si>
  <si>
    <t>57. 4-Year University Enrollment for the High School Graduates in the Four North Texas Counties from 1996 to 2009</t>
  </si>
  <si>
    <t>58. 2-Year College Enrollment for the High School Graduates in the Four North Texas Counties from 1996 to 2009</t>
  </si>
  <si>
    <t>59. Annual Change Rate of Postsecondary Enrollment in the Four North Texas Counties from 1996 to 2009</t>
  </si>
  <si>
    <t xml:space="preserve">60. Fall 2009 Regional Residents' Enrollments in Higher Education in Region 3 </t>
  </si>
  <si>
    <t>61. Metroplex Residents Enrolled by Public Inst. Type and Ethnicity, Fall  2000 vs. 2009</t>
  </si>
  <si>
    <t xml:space="preserve">62. Gender Differences on Public Higher Ed Enrollment in Three Ethnic Groups in Fall 2009 in Region 3 </t>
  </si>
  <si>
    <t>63. Regional Residents' Graduation Rates (Bacc+) of Fall 1999 FTUG Cohorts within 6 Years at Public CTCs</t>
  </si>
  <si>
    <t>64. Regional Residents' Graduation Rates (Bacc+) of Fall 1999 FTUG Cohorts within 10 Years at Public CTCs</t>
  </si>
  <si>
    <t>65. Regional Residents' Graduation Rates (Bacc+) of Fall 1999 FTUG Cohorts within 6 Years at Public Universities</t>
  </si>
  <si>
    <t>66. Regional Residents' Graduation Rates (Bacc+) of Fall 1999 FTUG Cohorts within 10 Years at Public Universities</t>
  </si>
  <si>
    <t xml:space="preserve">67. Regional Public HS Graduates Earned a Higher Ed Degree/Certificate within Six Years by Enrollment Status in the Classes of 2001 - 2003 </t>
  </si>
  <si>
    <t>68. Percent of Receiving Degree/Certificate for High School Graduates in 2001-2003 in Region 3 and the State</t>
  </si>
  <si>
    <t>69. Percent of Baccalaureate Degree Received from Texas Universities in Classes of 2001-2003 in Region 3</t>
  </si>
  <si>
    <t>70. FY 1998 7th Grade Cohort Tracked through FY 2009 Higher Education in All Students</t>
  </si>
  <si>
    <t>71. PFY 1998 7th Grade Cohort Tracked through FY 2009 Higher Education for Hispanic Students in Region 3 vs. State</t>
  </si>
  <si>
    <t>72. FY 1998 7th Grade Cohort Tracked through FY 2009 Higher Education for African American Students in Region 3 vs. State</t>
  </si>
  <si>
    <t xml:space="preserve">73. FY 1998 7th Grade Cohort Tracked through FY 2009 Higher Education for White Students in Region 3 vs. State </t>
  </si>
  <si>
    <t>74. FY 1998 7th grade cohort through 2009 higher education: African American, Hispanic, and White males in Region 3 vs. State</t>
  </si>
  <si>
    <t>75. FY 1998 7th grade cohort through 2009 higher education: African American, Hispanic, and White females in Region 3 vs. State</t>
  </si>
  <si>
    <t>76. FY 1998 7th Grade Cohort Tracked through 2009 Higher Education - Comparison by Ethnicity and Gender in Region 3</t>
  </si>
  <si>
    <t xml:space="preserve">The first part on public PK enrollment simply lists the total number of enrollees in the 14 member school districts in the school year of 2009-2010. These numbers were from the TEA’s Lone Star Education Reports website (http://loving1.tea.state.tx.us/lonestar/AboutData.aspx ). Once again, the number of the PK enrollment in each district as shown in Table 18 was generally proportional to the total ECE-12 student size for that district as in 2008 and 2009. </t>
  </si>
  <si>
    <t>The table below further quantifies the change on the total public PK enrollment from 2009 to 2010 in the state, the regional council, and the 14 ISDs.  As before, the total enrollment for the regional council was the sum of the number of enrollment in the 14 ISDs. Similarly, the rate of change for the regional council was defined as the ratio of the difference between the total PK enrollment in 2010 and the total enrollment in 2009 by the total enrollment in 2009 in the regional council. Table 19 indicates that the regional council had a growth rate of 2.5% from 2009 to 2010, much lower than the state at 6.6%. Within the council, it appears that small districts were more likely to have large percentages of changes. Meanwhile, the two largest ISDs had the lowest ratios of changes.</t>
  </si>
  <si>
    <t>Table 20 below shows that the North Texas Regional P-16 Council had an average annual rate of 3.2% on the total public PK enrollment in the seven school years from 2004 to 2010, slightly lower than the statewide average 3.8%. All of the 14 ISDs in the council also demonstrated positive growth, ranging from 1.1% in the Irving ISD to 15.8% in the Cedar Hill ISD. Once again, it was found that small districts were likely to have fast annual growth rates.</t>
  </si>
  <si>
    <t xml:space="preserve">Table 21 below first displays the percentages of 3rd graders on meeting the passing standards in the state, the ESC Regions 10 and 11, and the 14 ISDs in the collective and the five demographic groups in 2010 and 2009. It shows that Region XI (i.e., Fort Worth) in 2010 collectively had a ratio of 92%, fairly close to the statewide average. Region X (i.e., Richardson) with a rate of 93% was slightly above the state. Nine out of the 14 ISDs also had a ratio of at least 90%. For the individual groups, the White and Asian/Pacific Islander groups were about 10% higher than the other three groups. Among the three low performance groups, the African American group appeared to have the lowest ratio. When comparing the performance in 2010 with that in 2009, the state and the two local ESC had increased 2%, 2%, and 1% in the collective group, respectively. Most of the ISDs, especially the two largest districts, had notable positive changes. For the individual groups, the low three performance groups demonstrated higher growth rates than the White and Asian/Pacific Islander groups. Thus, the group differences among the ISDs or among the demographic groups from 2009 to 2010 appeared to be shrinking, implying the gaps had been reduced either at the state, the ESC region, or the ISD level. </t>
  </si>
  <si>
    <t xml:space="preserve">Similar to the previous table on the 3rd grad reading, Table 22 below presents the percentages on meeting the minimum standards in Grade 4 writing in 2010 and 2009. It shows that the overall passing rates in the state and the two local ESC regions in 2010 were similar to those in Grade 3 reading. In other words, the ESC Region 10 was slightly higher than the state, whereas the ESC Region 11 was about 1% lower than the state. For the individual groups, most of them in the ESC Region 10 were 1% higher than the state for the corresponding ones, just as the collective group. The African American, Hispanic, and low SES groups in Region XI were 3% lower than the respective groups in the state. For the 14 ISDs in the regional council, only two of them had an overall ratio below 90%, but still above 80%. For the individual groups, the White and Asian groups were 3% - 9% higher than the other three groups. The group differences in Region XI seemed to be larger than the corresponding ones in Region X and the state. In the last report, we found that the TAKS performances in Grade 4 writing had little changes from 2008 to 2009 in the state and the regional council in the collective or individual groups. This year, it seemed that the ESC Region 10 and the state had about 1% increase for most of the groups from 2009 to 2010, whereas the changes in Region XI were in the range of ±1% in the same period. For the 14 ISDs, only four of them had declined from 2009 to 2010, ranging from -1% to -3%. Thus, it appears that the progress from 2009 to 2010 was larger than that from 2008 to 2009 in the state, the two local ESC regions, and most of the ISDs. Even so, some entities had grown slower than others. For instance, Region XI had lower growth rates than Region X and the state. The African American group appeared to grow slightly slower than the Hispanic and low SES groups, especially in Region XI. </t>
  </si>
  <si>
    <t>We again tracked change trend on meeting the passing standards in Grade 3 reading, Grade 4 writing, and Grade 5 mathematics by including the 2009-10 data. Table 24 below first displays the percentages on meeting the passing standards in third grade reading in the collective group and the seven individual groups in the state, the two local ESC regions, and the 14 ISDs from 2003 to 2010. It clearly demonstrates that the state and Regions X and XI generally had steadily grown in the collective and individual groups in the eight-year period. Again, the White and Asian/Pacific Islander groups appeared to be higher than the African American, Hispanic, and low SES groups. But the latter three groups seemed to have grown faster than the former two groups. For the gender difference, females were slightly higher than males. However, males appeared to grow somewhat faster. Thus, the change trends on Grade 3 reading were positive as reflected in the steady progress over the time and the gradual closure of the gaps.</t>
  </si>
  <si>
    <t>To further quantify the change trend, the average annual change rates were obtained from the regression coefficients of the linear equations of the trend lines for the eight groups in the 17 entities as in the previous two reports. The results in Table 25 show that the state and the two local ESC regions all had an overall positive annual growth rate. Region X was much higher than the state, and Region XI was remarkably lower than the state and Region X. Such a pattern of group difference between Region X/Region XI and the state in the collective group was also evidenced in all of the individual groups except for the White and Asian/Pacific Islander groups. For these two top performance groups, Regions X and XI and the state had the same annual rate of 0.2% and 0.5%, respectively. Among the four ethnic and the low SES groups, the Hispanic group had the largest growth rate, followed by the low SES group, then by the African American group. The White and the Asian/Pacific Islander groups were generally lower than the three low performance groups. For the two gender groups, they seemed to have similar growth rates in the three educational constituents. In short, it seems that the only serious issue on Grade 3 reading was the slow growth in Region XI, especially in the African American group.</t>
  </si>
  <si>
    <t xml:space="preserve">Similar to the previous table on the 3rd grad reading, Table 26 below presents the percentages on meeting the minimum standards in Grade 4 writing in 2010 and 2009. The first chart shows that the overall passing rates in the state and the two local ESC regions in 2010 were similar to those in Grade 3 reading. In other words, the ESC Region 10 was slightly higher than the state, whereas the ESC Region 11 was about 1% lower than the state. For the individual groups, most of them in the ESC Region 10 were 1% higher than the state for the corresponding ones, just as the collective group. The African American, Hispanic, and low SES groups in Region XI were approximately 3% lower than the respective groups in the state. For the 14 ISDs in the regional council, only two of them had an overall ratio below 90%, but still above 80%. For the individual groups, the White and Asian groups were 3% - 9% higher than the other three groups. The group differences in Region XI seemed to be larger than the corresponding ones in Region X and the state. In the last report, we found that the TAKS performances in Grade 4 writing had little changes from 2008 to 2009 in the state and the regional council in the collective or individual groups. This year, it seemed that the ESC Region 10 and the state had about 1% increase for most of the groups from 2009 to 2010, whereas the changes in Region XI were in the range of ±1% in the same period. For the 14 ISDs, only four of them had declined from 2009 to 2010, ranging from -1% to -3%. Thus, it appears that the progress from 2009 to 2010 was larger than that from 2008 to 2009 in the state, the two local ESC regions, and most of the ISDs. Even so, some entities had grown slower than others. For instance, Region XI had lower growth rates than Region X and the state. The African American group appeared to grow slightly slower than the Hispanic and low SES groups, especially in Region XI. </t>
  </si>
  <si>
    <t xml:space="preserve">Similar to Table 25 on third grade reading, Table 27 quantifies the change trends on Grade 4 writing over the eight-year period from 2003 to 2010 in the collective and the seven individual in the state and the two local ESC regions. As in Table 25 on Grade 3 reading, all of the growth rates were positive. Furthermore, Region X was faster than the state, and Region XI was slower than the state. But the group difference between Region X and the state or between Region XI and the state on Grade 4 writing was not as large as that on Grade 3 reading. For the demographic groups, as in Grade 3 reading, the Hispanic group had the largest growth rate, followed by the low SES and African American groups. The highly performed White and Asian/Pacific Islander groups again showed slower growth rates than the three low performance groups. For the two gender groups, the lowly performed male group appeared to be slightly faster than the better performed female counterpart.  </t>
  </si>
  <si>
    <t xml:space="preserve">The change trends on Grade 5 mathematics were similar to those on Grade 3 reading or Grade 4 writing in the same eight-year period as shown in Table 29 below. In other words, all of the average annual growth rates in the collective or individual groups were positive. Region X was still faster than the state, and Region XI was typically lower than the state. The three low performance demographic groups had greater growth rates than the two highly performed groups. However, the growth rate on fifth grade mathematics was generally larger than that on Grade 3 reading or Grade 4 writing for each group. Additionally, the gender difference on the growth rate was not obvious. In other words, although the female group had performed lower than the male counterpart, it did not demonstrate a higher growth rate as desired. </t>
  </si>
  <si>
    <t>Table 29</t>
  </si>
  <si>
    <t xml:space="preserve">Table 28 below lists the passing percentages on Grade 5 mathematics in the state, Regions X and XI, and the 14 ISDs from the school years of 2002-2003 to 2009-2010. Similar to the findings on Grade 3 reading and Grade 4 writing in Tables 24 and 26, the White and Asian/Pacific Islander groups had been higher than the African American, Hispanic, and low SES groups. However, for the gender difference on fifth grade mathematics, different from the two earlier TAKS tests, males had generally performed slightly better than females. For the change trend over time, the percentages also appeared to have increased over the years either in the collective or individual groups. Nevertheless, the percentage on Grade 5 mathematics had been normally smaller than that in Grade 3 reading or Grade 4 writing for each of the corresponding groups. Additionally, the gap between the lowest African American group and the second lowest Hispanic group appeared to be larger than that on Grade 3 reading or Grade 4 writing. </t>
  </si>
  <si>
    <t xml:space="preserve">Regional School District Demography in 2009-2010 </t>
  </si>
  <si>
    <t xml:space="preserve">Accountability Ratings and Adequate Yearly Progress (AYP) Evaluations in 2009-2010 </t>
  </si>
  <si>
    <t>Accountability Ratings and AYP Evaluations in 2009-2010</t>
  </si>
  <si>
    <t>Track the Change of Accountability Rating and AYP from 2003-2004 to 2009-2010</t>
  </si>
  <si>
    <r>
      <rPr>
        <sz val="12"/>
        <color indexed="12"/>
        <rFont val="Times New Roman"/>
        <family val="1"/>
      </rPr>
      <t xml:space="preserve">          </t>
    </r>
    <r>
      <rPr>
        <u val="single"/>
        <sz val="12"/>
        <color indexed="12"/>
        <rFont val="Times New Roman"/>
        <family val="1"/>
      </rPr>
      <t>Enrollment in Public Pre-Kindergarten in 2010</t>
    </r>
  </si>
  <si>
    <t>Sixth-Eighth Grade TAKS Results in 2009-10</t>
  </si>
  <si>
    <t xml:space="preserve">          Retention Rates in 6-12th Grades in 2006-2009</t>
  </si>
  <si>
    <t>9-12th Graders Taking Advanced Course/Dual Enrollment in 2008 and 2009</t>
  </si>
  <si>
    <t>AP/IB Results (tested) in 11-12th Graders in 2008 and 2009</t>
  </si>
  <si>
    <t>4-Year Completion Rate in Different Categories in the Classes of 2008 and 2009</t>
  </si>
  <si>
    <t>The Change Trend of High School Graduation Plan with RHSP, MHP/IEP, or DAP from 1998 to 2009</t>
  </si>
  <si>
    <t>College-Ready</t>
  </si>
  <si>
    <t>College-Ready for Both English Language Arts and Mathematics and Enrollment in the Class of 2009</t>
  </si>
  <si>
    <t>College-Ready Graduates by Demographic Groups in the Classes of 2006, 2007, 2008, and 2009</t>
  </si>
  <si>
    <t>College-Ready on TSI - Higher Education Readiness Components by Demographic Groups between 2003-04 and 2009-10</t>
  </si>
  <si>
    <t>Higher Education Enrollment</t>
  </si>
  <si>
    <t>Texas Higher Education Enrollment in the Regional Council in the Class of 2009</t>
  </si>
  <si>
    <t>High School Graduates of North Texas Enrolled in Texas Public or Independent Higher Education from 1996 to 2009</t>
  </si>
  <si>
    <t>Postsecondary Education in the Metroplex Region or Region 3</t>
  </si>
  <si>
    <t>Higher Education Enrollment in Region 3</t>
  </si>
  <si>
    <t>Higher Education Attainment in the Regional Residents</t>
  </si>
  <si>
    <t>The FY 1998 7th Grade Cohort Study through FY 2009 Higher Education</t>
  </si>
  <si>
    <t>Appendix A:  Summary of the 2009 Gap Analysis Report</t>
  </si>
  <si>
    <t>Appendix B:  Recommendations in the 2009 Gap Analysis Report</t>
  </si>
  <si>
    <t>Appendix C:  North Texas Regional P-16 Council Meeting Minutes in 2010</t>
  </si>
  <si>
    <r>
      <rPr>
        <sz val="12"/>
        <color indexed="12"/>
        <rFont val="Times New Roman"/>
        <family val="1"/>
      </rPr>
      <t xml:space="preserve">                </t>
    </r>
    <r>
      <rPr>
        <u val="single"/>
        <sz val="12"/>
        <color indexed="12"/>
        <rFont val="Times New Roman"/>
        <family val="1"/>
      </rPr>
      <t>Total Enrollment of 4-year Old Children in Public Pre-Kindergartens in 2009-10</t>
    </r>
  </si>
  <si>
    <r>
      <rPr>
        <sz val="12"/>
        <color indexed="12"/>
        <rFont val="Times New Roman"/>
        <family val="1"/>
      </rPr>
      <t xml:space="preserve">                </t>
    </r>
    <r>
      <rPr>
        <u val="single"/>
        <sz val="12"/>
        <color indexed="12"/>
        <rFont val="Times New Roman"/>
        <family val="1"/>
      </rPr>
      <t>Track the Change - The Average Annual Change Rate of Public Pre-K Enrollment between 2003-2004 and 2009-2010</t>
    </r>
  </si>
  <si>
    <r>
      <rPr>
        <sz val="12"/>
        <color indexed="12"/>
        <rFont val="Times New Roman"/>
        <family val="1"/>
      </rPr>
      <t xml:space="preserve">         </t>
    </r>
    <r>
      <rPr>
        <u val="single"/>
        <sz val="12"/>
        <color indexed="12"/>
        <rFont val="Times New Roman"/>
        <family val="1"/>
      </rPr>
      <t xml:space="preserve"> Elementary School Students' TAKS Performances</t>
    </r>
  </si>
  <si>
    <r>
      <rPr>
        <sz val="12"/>
        <color indexed="12"/>
        <rFont val="Times New Roman"/>
        <family val="1"/>
      </rPr>
      <t xml:space="preserve">                 </t>
    </r>
    <r>
      <rPr>
        <u val="single"/>
        <sz val="12"/>
        <color indexed="12"/>
        <rFont val="Times New Roman"/>
        <family val="1"/>
      </rPr>
      <t>Third Grade TAKS in Reading in 2009-2010</t>
    </r>
  </si>
  <si>
    <r>
      <rPr>
        <sz val="12"/>
        <color indexed="12"/>
        <rFont val="Times New Roman"/>
        <family val="1"/>
      </rPr>
      <t xml:space="preserve">                </t>
    </r>
    <r>
      <rPr>
        <u val="single"/>
        <sz val="12"/>
        <color indexed="12"/>
        <rFont val="Times New Roman"/>
        <family val="1"/>
      </rPr>
      <t xml:space="preserve"> Fourth Grade TAKS in Writing in 2009-2010</t>
    </r>
  </si>
  <si>
    <r>
      <rPr>
        <sz val="12"/>
        <color indexed="12"/>
        <rFont val="Times New Roman"/>
        <family val="1"/>
      </rPr>
      <t xml:space="preserve">                 </t>
    </r>
    <r>
      <rPr>
        <u val="single"/>
        <sz val="12"/>
        <color indexed="12"/>
        <rFont val="Times New Roman"/>
        <family val="1"/>
      </rPr>
      <t>Fifth Grade TAKS in Mathematics in 2009-2010</t>
    </r>
  </si>
  <si>
    <r>
      <rPr>
        <sz val="12"/>
        <color indexed="12"/>
        <rFont val="Times New Roman"/>
        <family val="1"/>
      </rPr>
      <t xml:space="preserve">                </t>
    </r>
    <r>
      <rPr>
        <u val="single"/>
        <sz val="12"/>
        <color indexed="12"/>
        <rFont val="Times New Roman"/>
        <family val="1"/>
      </rPr>
      <t>The Change Trend of the TAKS Performances in Grade 3 Reading from 2003 to 2010</t>
    </r>
  </si>
  <si>
    <r>
      <rPr>
        <sz val="12"/>
        <color indexed="12"/>
        <rFont val="Times New Roman"/>
        <family val="1"/>
      </rPr>
      <t xml:space="preserve">                </t>
    </r>
    <r>
      <rPr>
        <u val="single"/>
        <sz val="12"/>
        <color indexed="12"/>
        <rFont val="Times New Roman"/>
        <family val="1"/>
      </rPr>
      <t>The Change Trend of the TAKS Performances in Grade 4 Writing from 2003 to 2010</t>
    </r>
  </si>
  <si>
    <r>
      <rPr>
        <sz val="12"/>
        <color indexed="12"/>
        <rFont val="Times New Roman"/>
        <family val="1"/>
      </rPr>
      <t xml:space="preserve">                </t>
    </r>
    <r>
      <rPr>
        <u val="single"/>
        <sz val="12"/>
        <color indexed="12"/>
        <rFont val="Times New Roman"/>
        <family val="1"/>
      </rPr>
      <t>The Change Trend of the TAKS Performances in Grade 5 Mathematics from 2003 to 2010</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</si>
</sst>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9">
    <font>
      <sz val="10"/>
      <name val="Arial"/>
      <family val="0"/>
    </font>
    <font>
      <sz val="11"/>
      <color indexed="8"/>
      <name val="Calibri"/>
      <family val="2"/>
    </font>
    <font>
      <b/>
      <sz val="18"/>
      <name val="Arial"/>
      <family val="2"/>
    </font>
    <font>
      <b/>
      <sz val="10"/>
      <name val="Arial"/>
      <family val="2"/>
    </font>
    <font>
      <sz val="8"/>
      <name val="Arial"/>
      <family val="2"/>
    </font>
    <font>
      <sz val="12"/>
      <name val="Times New Roman"/>
      <family val="1"/>
    </font>
    <font>
      <b/>
      <i/>
      <sz val="10"/>
      <color indexed="57"/>
      <name val="Times New Roman"/>
      <family val="1"/>
    </font>
    <font>
      <b/>
      <sz val="12"/>
      <name val="Times New Roman"/>
      <family val="1"/>
    </font>
    <font>
      <b/>
      <sz val="9"/>
      <color indexed="16"/>
      <name val="Arial"/>
      <family val="2"/>
    </font>
    <font>
      <u val="single"/>
      <sz val="10"/>
      <color indexed="12"/>
      <name val="Arial"/>
      <family val="2"/>
    </font>
    <font>
      <u val="single"/>
      <sz val="12"/>
      <color indexed="12"/>
      <name val="Times New Roman"/>
      <family val="1"/>
    </font>
    <font>
      <b/>
      <u val="single"/>
      <sz val="12"/>
      <name val="Times New Roman"/>
      <family val="1"/>
    </font>
    <font>
      <sz val="12"/>
      <color indexed="18"/>
      <name val="Times New Roman"/>
      <family val="1"/>
    </font>
    <font>
      <sz val="12"/>
      <color indexed="8"/>
      <name val="Times New Roman"/>
      <family val="1"/>
    </font>
    <font>
      <sz val="12"/>
      <color indexed="57"/>
      <name val="Times New Roman"/>
      <family val="1"/>
    </font>
    <font>
      <sz val="12"/>
      <color indexed="10"/>
      <name val="Times New Roman"/>
      <family val="1"/>
    </font>
    <font>
      <b/>
      <sz val="12"/>
      <color indexed="60"/>
      <name val="Times New Roman"/>
      <family val="1"/>
    </font>
    <font>
      <sz val="12"/>
      <color indexed="60"/>
      <name val="Times New Roman"/>
      <family val="1"/>
    </font>
    <font>
      <b/>
      <sz val="16"/>
      <name val="Times New Roman"/>
      <family val="1"/>
    </font>
    <font>
      <sz val="16"/>
      <name val="Times New Roman"/>
      <family val="1"/>
    </font>
    <font>
      <sz val="16"/>
      <name val="Arial"/>
      <family val="2"/>
    </font>
    <font>
      <sz val="12"/>
      <name val="times new"/>
      <family val="0"/>
    </font>
    <font>
      <sz val="12"/>
      <name val="times"/>
      <family val="0"/>
    </font>
    <font>
      <sz val="14.4"/>
      <color indexed="8"/>
      <name val="Times New Roman"/>
      <family val="1"/>
    </font>
    <font>
      <sz val="12"/>
      <color indexed="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10"/>
      <name val="Times New Roman"/>
      <family val="0"/>
    </font>
    <font>
      <sz val="16"/>
      <color indexed="8"/>
      <name val="Times New Roman"/>
      <family val="0"/>
    </font>
    <font>
      <sz val="19.2"/>
      <color indexed="8"/>
      <name val="Times New Roman"/>
      <family val="0"/>
    </font>
    <font>
      <b/>
      <sz val="16"/>
      <color indexed="10"/>
      <name val="Times New Roman"/>
      <family val="0"/>
    </font>
    <font>
      <sz val="14"/>
      <color indexed="8"/>
      <name val="Times New Roman"/>
      <family val="0"/>
    </font>
    <font>
      <sz val="11"/>
      <color indexed="8"/>
      <name val="Times New Roman"/>
      <family val="0"/>
    </font>
    <font>
      <sz val="1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993300"/>
      <name val="Times New Roman"/>
      <family val="1"/>
    </font>
    <font>
      <sz val="14.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top style="thin">
        <color indexed="9"/>
      </top>
      <bottom style="thin">
        <color indexed="9"/>
      </bottom>
    </border>
    <border>
      <left style="thin">
        <color indexed="9"/>
      </left>
      <right style="thin">
        <color indexed="9"/>
      </right>
      <top/>
      <bottom style="thin">
        <color indexed="9"/>
      </bottom>
    </border>
    <border>
      <left style="thin">
        <color indexed="8"/>
      </left>
      <right style="thin">
        <color indexed="8"/>
      </right>
      <top style="thin">
        <color indexed="8"/>
      </top>
      <bottom style="thin">
        <color indexed="8"/>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6" fillId="0" borderId="1" applyFont="0" applyAlignment="0">
      <protection/>
    </xf>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2" applyNumberFormat="0" applyAlignment="0" applyProtection="0"/>
    <xf numFmtId="0" fontId="53"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lignment horizontal="left" vertical="top"/>
      <protection/>
    </xf>
    <xf numFmtId="0" fontId="55" fillId="29" borderId="0" applyNumberFormat="0" applyBorder="0" applyAlignment="0" applyProtection="0"/>
    <xf numFmtId="0" fontId="8" fillId="0" borderId="0">
      <alignment horizontal="left" vertical="top"/>
      <protection/>
    </xf>
    <xf numFmtId="0" fontId="2" fillId="0" borderId="0">
      <alignment horizontal="left" vertical="top"/>
      <protection/>
    </xf>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30" borderId="2" applyNumberFormat="0" applyAlignment="0" applyProtection="0"/>
    <xf numFmtId="0" fontId="60" fillId="0" borderId="7" applyNumberFormat="0" applyFill="0" applyAlignment="0" applyProtection="0"/>
    <xf numFmtId="0" fontId="3" fillId="0" borderId="0">
      <alignment horizontal="left" vertical="center" wrapText="1"/>
      <protection/>
    </xf>
    <xf numFmtId="0" fontId="61" fillId="31" borderId="0" applyNumberFormat="0" applyBorder="0" applyAlignment="0" applyProtection="0"/>
    <xf numFmtId="0" fontId="0" fillId="0" borderId="0">
      <alignment horizontal="left" vertical="top"/>
      <protection/>
    </xf>
    <xf numFmtId="0" fontId="0" fillId="32" borderId="8" applyNumberFormat="0" applyFont="0" applyAlignment="0" applyProtection="0"/>
    <xf numFmtId="0" fontId="62" fillId="27" borderId="9"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cellStyleXfs>
  <cellXfs count="231">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0" xfId="0" applyFont="1" applyAlignment="1">
      <alignment wrapText="1"/>
    </xf>
    <xf numFmtId="0" fontId="5" fillId="0" borderId="0" xfId="0" applyFont="1" applyBorder="1" applyAlignment="1">
      <alignment/>
    </xf>
    <xf numFmtId="0" fontId="5" fillId="0" borderId="1" xfId="61" applyFont="1" applyBorder="1">
      <alignment horizontal="left" vertical="top"/>
      <protection/>
    </xf>
    <xf numFmtId="0" fontId="5" fillId="0" borderId="0" xfId="61" applyFont="1" applyBorder="1">
      <alignment horizontal="left" vertical="top"/>
      <protection/>
    </xf>
    <xf numFmtId="0" fontId="5" fillId="0" borderId="0" xfId="48" applyFont="1">
      <alignment horizontal="left" vertical="top"/>
      <protection/>
    </xf>
    <xf numFmtId="165" fontId="5" fillId="0" borderId="0" xfId="61" applyNumberFormat="1" applyFont="1">
      <alignment horizontal="left" vertical="top"/>
      <protection/>
    </xf>
    <xf numFmtId="165" fontId="5" fillId="0" borderId="0" xfId="61" applyNumberFormat="1" applyFont="1" applyBorder="1" applyAlignment="1">
      <alignment vertical="top" wrapText="1"/>
      <protection/>
    </xf>
    <xf numFmtId="165" fontId="5" fillId="0" borderId="1" xfId="61" applyNumberFormat="1" applyFont="1" applyBorder="1" applyAlignment="1">
      <alignment vertical="top" wrapText="1"/>
      <protection/>
    </xf>
    <xf numFmtId="1" fontId="5" fillId="0" borderId="1" xfId="61" applyNumberFormat="1" applyFont="1" applyBorder="1" applyAlignment="1">
      <alignment vertical="top" wrapText="1"/>
      <protection/>
    </xf>
    <xf numFmtId="0" fontId="5" fillId="0" borderId="1" xfId="61" applyFont="1" applyBorder="1" applyAlignment="1">
      <alignment vertical="top" wrapText="1"/>
      <protection/>
    </xf>
    <xf numFmtId="0" fontId="5" fillId="0" borderId="1" xfId="0" applyFont="1" applyBorder="1" applyAlignment="1">
      <alignment/>
    </xf>
    <xf numFmtId="0" fontId="5" fillId="0" borderId="1" xfId="61" applyFont="1" applyBorder="1" applyAlignment="1">
      <alignment horizontal="center" wrapText="1"/>
      <protection/>
    </xf>
    <xf numFmtId="165" fontId="5" fillId="0" borderId="1" xfId="61" applyNumberFormat="1" applyFont="1" applyBorder="1" applyAlignment="1">
      <alignment horizontal="center" wrapText="1"/>
      <protection/>
    </xf>
    <xf numFmtId="165" fontId="5" fillId="0" borderId="1" xfId="61" applyNumberFormat="1" applyFont="1" applyFill="1" applyBorder="1" applyAlignment="1">
      <alignment horizontal="center" wrapText="1"/>
      <protection/>
    </xf>
    <xf numFmtId="0" fontId="5" fillId="0" borderId="0" xfId="0" applyFont="1" applyAlignment="1">
      <alignment/>
    </xf>
    <xf numFmtId="0" fontId="5" fillId="0" borderId="0" xfId="61" applyFont="1" applyBorder="1" applyAlignment="1">
      <alignment vertical="top" wrapText="1"/>
      <protection/>
    </xf>
    <xf numFmtId="0" fontId="5" fillId="0" borderId="0" xfId="61" applyFont="1">
      <alignment horizontal="left" vertical="top"/>
      <protection/>
    </xf>
    <xf numFmtId="0" fontId="5" fillId="0" borderId="1" xfId="0" applyFont="1" applyBorder="1" applyAlignment="1">
      <alignment wrapText="1"/>
    </xf>
    <xf numFmtId="0" fontId="7" fillId="0" borderId="0" xfId="56" applyFont="1" applyAlignment="1" applyProtection="1">
      <alignment vertical="center" wrapText="1"/>
      <protection/>
    </xf>
    <xf numFmtId="0" fontId="11" fillId="0" borderId="0" xfId="56" applyFont="1" applyAlignment="1" applyProtection="1">
      <alignment horizontal="left" vertical="top"/>
      <protection/>
    </xf>
    <xf numFmtId="0" fontId="5" fillId="0" borderId="1" xfId="61" applyFont="1" applyBorder="1" applyAlignment="1">
      <alignment horizontal="center" vertical="top" wrapText="1"/>
      <protection/>
    </xf>
    <xf numFmtId="2" fontId="5" fillId="0" borderId="1" xfId="61" applyNumberFormat="1" applyFont="1" applyBorder="1">
      <alignment horizontal="left" vertical="top"/>
      <protection/>
    </xf>
    <xf numFmtId="2" fontId="5" fillId="0" borderId="1" xfId="0" applyNumberFormat="1" applyFont="1" applyBorder="1" applyAlignment="1">
      <alignment/>
    </xf>
    <xf numFmtId="0" fontId="5" fillId="0" borderId="11" xfId="61" applyFont="1" applyBorder="1">
      <alignment horizontal="left" vertical="top"/>
      <protection/>
    </xf>
    <xf numFmtId="0" fontId="5" fillId="0" borderId="1" xfId="61" applyFont="1" applyBorder="1" applyAlignment="1">
      <alignment wrapText="1"/>
      <protection/>
    </xf>
    <xf numFmtId="0" fontId="12" fillId="33" borderId="0" xfId="0" applyFont="1" applyFill="1" applyBorder="1" applyAlignment="1">
      <alignment vertical="top" wrapText="1"/>
    </xf>
    <xf numFmtId="0" fontId="13" fillId="0" borderId="0" xfId="0" applyFont="1" applyBorder="1" applyAlignment="1">
      <alignment horizontal="right" vertical="top"/>
    </xf>
    <xf numFmtId="165" fontId="7" fillId="0" borderId="0" xfId="61" applyNumberFormat="1" applyFont="1" applyBorder="1" applyAlignment="1">
      <alignment vertical="top" wrapText="1"/>
      <protection/>
    </xf>
    <xf numFmtId="2" fontId="5" fillId="0" borderId="1" xfId="61" applyNumberFormat="1" applyFont="1" applyBorder="1" applyAlignment="1">
      <alignment horizontal="center" vertical="top" wrapText="1"/>
      <protection/>
    </xf>
    <xf numFmtId="0" fontId="5" fillId="33" borderId="1" xfId="0" applyFont="1" applyFill="1" applyBorder="1" applyAlignment="1">
      <alignment vertical="top" wrapText="1"/>
    </xf>
    <xf numFmtId="0" fontId="5" fillId="0" borderId="1" xfId="0" applyFont="1" applyBorder="1" applyAlignment="1">
      <alignment horizontal="right" vertical="top"/>
    </xf>
    <xf numFmtId="3" fontId="5" fillId="0" borderId="1" xfId="0" applyNumberFormat="1" applyFont="1" applyBorder="1" applyAlignment="1">
      <alignment horizontal="right" vertical="top"/>
    </xf>
    <xf numFmtId="0" fontId="15" fillId="0" borderId="0" xfId="0" applyFont="1" applyAlignment="1">
      <alignment/>
    </xf>
    <xf numFmtId="164" fontId="5" fillId="0" borderId="0" xfId="0" applyNumberFormat="1" applyFont="1" applyAlignment="1">
      <alignment/>
    </xf>
    <xf numFmtId="1" fontId="5" fillId="0" borderId="0" xfId="0" applyNumberFormat="1" applyFont="1" applyAlignment="1">
      <alignment/>
    </xf>
    <xf numFmtId="2" fontId="5" fillId="0" borderId="0" xfId="61" applyNumberFormat="1" applyFont="1" applyBorder="1" applyAlignment="1">
      <alignment vertical="top" wrapText="1"/>
      <protection/>
    </xf>
    <xf numFmtId="0" fontId="12" fillId="33" borderId="0" xfId="0" applyFont="1" applyFill="1" applyBorder="1" applyAlignment="1">
      <alignment vertical="top"/>
    </xf>
    <xf numFmtId="3" fontId="12" fillId="33" borderId="0" xfId="0" applyNumberFormat="1" applyFont="1" applyFill="1" applyBorder="1" applyAlignment="1">
      <alignment vertical="top" wrapText="1"/>
    </xf>
    <xf numFmtId="0" fontId="5" fillId="33" borderId="1" xfId="0" applyFont="1" applyFill="1" applyBorder="1" applyAlignment="1">
      <alignment horizontal="center" vertical="top" wrapText="1"/>
    </xf>
    <xf numFmtId="2" fontId="14" fillId="0" borderId="0" xfId="61" applyNumberFormat="1" applyFont="1" applyBorder="1" applyAlignment="1">
      <alignment vertical="top" wrapText="1"/>
      <protection/>
    </xf>
    <xf numFmtId="165" fontId="14" fillId="0" borderId="0" xfId="61" applyNumberFormat="1" applyFont="1" applyBorder="1" applyAlignment="1">
      <alignment vertical="top" wrapText="1"/>
      <protection/>
    </xf>
    <xf numFmtId="2" fontId="5" fillId="0" borderId="0" xfId="0" applyNumberFormat="1" applyFont="1" applyAlignment="1">
      <alignment/>
    </xf>
    <xf numFmtId="0" fontId="13" fillId="0" borderId="12" xfId="0" applyFont="1" applyBorder="1" applyAlignment="1">
      <alignment/>
    </xf>
    <xf numFmtId="0" fontId="14" fillId="0" borderId="0" xfId="61" applyFont="1" applyBorder="1" applyAlignment="1">
      <alignment horizontal="left"/>
      <protection/>
    </xf>
    <xf numFmtId="0" fontId="12" fillId="33" borderId="0" xfId="0" applyFont="1" applyFill="1" applyBorder="1" applyAlignment="1">
      <alignment horizontal="center" vertical="top" wrapText="1"/>
    </xf>
    <xf numFmtId="2" fontId="5" fillId="0" borderId="0" xfId="0" applyNumberFormat="1" applyFont="1" applyBorder="1" applyAlignment="1">
      <alignment/>
    </xf>
    <xf numFmtId="0" fontId="0" fillId="0" borderId="0" xfId="0" applyAlignment="1">
      <alignment wrapText="1"/>
    </xf>
    <xf numFmtId="0" fontId="0" fillId="0" borderId="0" xfId="0" applyFont="1" applyAlignment="1">
      <alignment wrapText="1"/>
    </xf>
    <xf numFmtId="0" fontId="5" fillId="33" borderId="0" xfId="0" applyFont="1" applyFill="1" applyBorder="1" applyAlignment="1">
      <alignment vertical="top"/>
    </xf>
    <xf numFmtId="0" fontId="5" fillId="0" borderId="0" xfId="0" applyFont="1" applyBorder="1" applyAlignment="1">
      <alignment horizontal="right" vertical="top"/>
    </xf>
    <xf numFmtId="0" fontId="7" fillId="0" borderId="0" xfId="59" applyFont="1" applyBorder="1" applyAlignment="1">
      <alignment horizontal="left" vertical="center" wrapText="1"/>
      <protection/>
    </xf>
    <xf numFmtId="0" fontId="5" fillId="0" borderId="0" xfId="61" applyFont="1" applyBorder="1" applyAlignment="1">
      <alignment horizontal="left"/>
      <protection/>
    </xf>
    <xf numFmtId="0" fontId="5" fillId="0" borderId="1" xfId="0" applyFont="1" applyBorder="1" applyAlignment="1">
      <alignment horizontal="center"/>
    </xf>
    <xf numFmtId="0" fontId="0" fillId="0" borderId="0" xfId="0" applyFont="1" applyAlignment="1">
      <alignment wrapText="1"/>
    </xf>
    <xf numFmtId="0" fontId="13" fillId="33" borderId="1" xfId="0" applyFont="1" applyFill="1" applyBorder="1" applyAlignment="1">
      <alignment vertical="top" wrapText="1"/>
    </xf>
    <xf numFmtId="0" fontId="13" fillId="33" borderId="13" xfId="0" applyFont="1" applyFill="1" applyBorder="1" applyAlignment="1">
      <alignment horizontal="center" vertical="top" wrapText="1"/>
    </xf>
    <xf numFmtId="0" fontId="13" fillId="0" borderId="13" xfId="0" applyFont="1" applyBorder="1" applyAlignment="1">
      <alignment/>
    </xf>
    <xf numFmtId="0" fontId="13" fillId="33" borderId="13" xfId="0" applyFont="1" applyFill="1" applyBorder="1" applyAlignment="1">
      <alignment vertical="top" wrapText="1"/>
    </xf>
    <xf numFmtId="0" fontId="13" fillId="33" borderId="0" xfId="0" applyFont="1" applyFill="1" applyBorder="1" applyAlignment="1">
      <alignment horizontal="center" vertical="top" wrapText="1"/>
    </xf>
    <xf numFmtId="0" fontId="13" fillId="0" borderId="1" xfId="61" applyFont="1" applyBorder="1" applyAlignment="1">
      <alignment wrapText="1"/>
      <protection/>
    </xf>
    <xf numFmtId="0" fontId="13" fillId="0" borderId="1" xfId="0" applyFont="1" applyBorder="1" applyAlignment="1">
      <alignment/>
    </xf>
    <xf numFmtId="0" fontId="5" fillId="0" borderId="0" xfId="59" applyFont="1" applyAlignment="1">
      <alignment horizontal="left" vertical="center" wrapText="1"/>
      <protection/>
    </xf>
    <xf numFmtId="0" fontId="17" fillId="0" borderId="0" xfId="0" applyFont="1" applyAlignment="1">
      <alignment/>
    </xf>
    <xf numFmtId="0" fontId="10" fillId="0" borderId="0" xfId="56" applyAlignment="1" applyProtection="1">
      <alignment horizontal="center" wrapText="1"/>
      <protection/>
    </xf>
    <xf numFmtId="0" fontId="9" fillId="0" borderId="0" xfId="56" applyFont="1" applyBorder="1" applyAlignment="1" applyProtection="1">
      <alignment horizontal="center" vertical="top" wrapText="1"/>
      <protection/>
    </xf>
    <xf numFmtId="0" fontId="5" fillId="0" borderId="0" xfId="0" applyFont="1" applyAlignment="1">
      <alignment wrapText="1"/>
    </xf>
    <xf numFmtId="0" fontId="0" fillId="0" borderId="0" xfId="0" applyAlignment="1">
      <alignment wrapText="1"/>
    </xf>
    <xf numFmtId="0" fontId="5" fillId="0" borderId="0" xfId="56" applyFont="1" applyAlignment="1" applyProtection="1">
      <alignment vertical="center" wrapText="1"/>
      <protection/>
    </xf>
    <xf numFmtId="0" fontId="10" fillId="0" borderId="0" xfId="56" applyAlignment="1" applyProtection="1">
      <alignment horizontal="left" wrapText="1" indent="2"/>
      <protection/>
    </xf>
    <xf numFmtId="0" fontId="5" fillId="0" borderId="0" xfId="61" applyFont="1" applyBorder="1" applyAlignment="1">
      <alignment vertical="top" wrapText="1"/>
      <protection/>
    </xf>
    <xf numFmtId="0" fontId="0" fillId="0" borderId="0" xfId="0" applyFont="1" applyAlignment="1">
      <alignment wrapText="1"/>
    </xf>
    <xf numFmtId="0" fontId="0"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66" fillId="0" borderId="0" xfId="0" applyFont="1" applyAlignment="1">
      <alignment/>
    </xf>
    <xf numFmtId="0" fontId="66" fillId="0" borderId="0" xfId="0" applyFont="1" applyAlignment="1">
      <alignment wrapText="1"/>
    </xf>
    <xf numFmtId="0" fontId="0" fillId="0" borderId="0" xfId="0" applyAlignment="1">
      <alignment wrapText="1"/>
    </xf>
    <xf numFmtId="0" fontId="5" fillId="0" borderId="0" xfId="61" applyFont="1" applyBorder="1" applyAlignment="1">
      <alignment vertical="top" wrapText="1"/>
      <protection/>
    </xf>
    <xf numFmtId="0" fontId="0" fillId="0" borderId="0" xfId="0" applyFont="1" applyAlignment="1">
      <alignment wrapText="1"/>
    </xf>
    <xf numFmtId="0" fontId="5"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1" xfId="61" applyFont="1" applyBorder="1">
      <alignment horizontal="left" vertical="top"/>
      <protection/>
    </xf>
    <xf numFmtId="9" fontId="5" fillId="0" borderId="1" xfId="61" applyNumberFormat="1" applyFont="1" applyBorder="1">
      <alignment horizontal="left" vertical="top"/>
      <protection/>
    </xf>
    <xf numFmtId="9" fontId="5" fillId="0" borderId="0" xfId="61" applyNumberFormat="1" applyFont="1" applyBorder="1">
      <alignment horizontal="left" vertical="top"/>
      <protection/>
    </xf>
    <xf numFmtId="9" fontId="5" fillId="0" borderId="0" xfId="0" applyNumberFormat="1" applyFont="1" applyBorder="1" applyAlignment="1">
      <alignment/>
    </xf>
    <xf numFmtId="9" fontId="5" fillId="0" borderId="1" xfId="61" applyNumberFormat="1" applyFont="1" applyBorder="1">
      <alignment horizontal="left" vertical="top"/>
      <protection/>
    </xf>
    <xf numFmtId="0" fontId="5" fillId="0" borderId="0" xfId="0" applyFont="1" applyFill="1" applyAlignment="1">
      <alignment/>
    </xf>
    <xf numFmtId="0" fontId="5" fillId="0" borderId="0" xfId="0" applyFont="1" applyAlignment="1">
      <alignment/>
    </xf>
    <xf numFmtId="164" fontId="5" fillId="0" borderId="1" xfId="61" applyNumberFormat="1" applyFont="1" applyBorder="1" applyAlignment="1">
      <alignment vertical="top" wrapText="1"/>
      <protection/>
    </xf>
    <xf numFmtId="164" fontId="13" fillId="0" borderId="1" xfId="0" applyNumberFormat="1" applyFont="1" applyBorder="1" applyAlignment="1">
      <alignment/>
    </xf>
    <xf numFmtId="0" fontId="5" fillId="0" borderId="0" xfId="0" applyFont="1" applyAlignment="1">
      <alignment/>
    </xf>
    <xf numFmtId="0" fontId="5" fillId="0" borderId="0" xfId="0" applyFont="1" applyAlignment="1">
      <alignment/>
    </xf>
    <xf numFmtId="0" fontId="0" fillId="0" borderId="0" xfId="0" applyAlignment="1">
      <alignment wrapText="1"/>
    </xf>
    <xf numFmtId="0" fontId="5" fillId="0" borderId="0" xfId="61" applyFont="1" applyBorder="1" applyAlignment="1">
      <alignment vertical="top" wrapText="1"/>
      <protection/>
    </xf>
    <xf numFmtId="0" fontId="0" fillId="0" borderId="0" xfId="0" applyFont="1" applyAlignment="1">
      <alignment wrapText="1"/>
    </xf>
    <xf numFmtId="0" fontId="5" fillId="0" borderId="0" xfId="0" applyFont="1" applyAlignment="1">
      <alignment/>
    </xf>
    <xf numFmtId="0" fontId="5" fillId="0" borderId="0" xfId="0" applyFont="1" applyAlignment="1">
      <alignment/>
    </xf>
    <xf numFmtId="0" fontId="5" fillId="0" borderId="0" xfId="61" applyFont="1" applyBorder="1" applyAlignment="1">
      <alignment vertical="top" wrapText="1"/>
      <protection/>
    </xf>
    <xf numFmtId="0" fontId="0" fillId="0" borderId="0" xfId="0" applyFont="1" applyAlignment="1">
      <alignment wrapText="1"/>
    </xf>
    <xf numFmtId="0" fontId="5"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wrapText="1"/>
    </xf>
    <xf numFmtId="0" fontId="0" fillId="0" borderId="0" xfId="0" applyAlignment="1">
      <alignment/>
    </xf>
    <xf numFmtId="0" fontId="10" fillId="0" borderId="0" xfId="56" applyAlignment="1" applyProtection="1" quotePrefix="1">
      <alignment/>
      <protection/>
    </xf>
    <xf numFmtId="0" fontId="0" fillId="0" borderId="0" xfId="0" applyAlignment="1">
      <alignment/>
    </xf>
    <xf numFmtId="0" fontId="5" fillId="0" borderId="0" xfId="0" applyFont="1" applyAlignment="1">
      <alignment/>
    </xf>
    <xf numFmtId="0" fontId="10" fillId="0" borderId="0" xfId="56" applyAlignment="1" applyProtection="1">
      <alignment/>
      <protection/>
    </xf>
    <xf numFmtId="0" fontId="5" fillId="0" borderId="0" xfId="0" applyFont="1" applyAlignment="1">
      <alignment/>
    </xf>
    <xf numFmtId="0" fontId="5" fillId="0" borderId="0" xfId="0" applyFont="1" applyAlignment="1">
      <alignment/>
    </xf>
    <xf numFmtId="0" fontId="5" fillId="0" borderId="0" xfId="0" applyFont="1" applyAlignment="1">
      <alignment wrapText="1"/>
    </xf>
    <xf numFmtId="0" fontId="0" fillId="0" borderId="0" xfId="0" applyFont="1" applyAlignment="1">
      <alignment wrapText="1"/>
    </xf>
    <xf numFmtId="0" fontId="5" fillId="0" borderId="0" xfId="0" applyFont="1" applyAlignment="1">
      <alignment/>
    </xf>
    <xf numFmtId="3" fontId="5" fillId="0" borderId="1" xfId="61" applyNumberFormat="1" applyFont="1" applyBorder="1" applyAlignment="1">
      <alignment vertical="top" wrapText="1"/>
      <protection/>
    </xf>
    <xf numFmtId="3" fontId="5" fillId="0" borderId="1" xfId="0" applyNumberFormat="1" applyFont="1" applyBorder="1" applyAlignment="1">
      <alignment vertical="top"/>
    </xf>
    <xf numFmtId="0" fontId="5" fillId="0" borderId="0" xfId="0" applyFont="1" applyAlignment="1">
      <alignment/>
    </xf>
    <xf numFmtId="0" fontId="5" fillId="0" borderId="0" xfId="0" applyFont="1" applyAlignment="1">
      <alignment wrapText="1"/>
    </xf>
    <xf numFmtId="0" fontId="21" fillId="0" borderId="1" xfId="0" applyFont="1" applyBorder="1" applyAlignment="1">
      <alignment/>
    </xf>
    <xf numFmtId="0" fontId="22" fillId="0" borderId="1" xfId="0" applyFont="1" applyBorder="1" applyAlignment="1">
      <alignment/>
    </xf>
    <xf numFmtId="165" fontId="5" fillId="0" borderId="1" xfId="61" applyNumberFormat="1" applyFont="1" applyBorder="1" applyAlignment="1">
      <alignment vertical="top" wrapText="1"/>
      <protection/>
    </xf>
    <xf numFmtId="0" fontId="5" fillId="0" borderId="1" xfId="61" applyFont="1" applyBorder="1" applyAlignment="1">
      <alignment vertical="top" wrapText="1"/>
      <protection/>
    </xf>
    <xf numFmtId="165" fontId="5" fillId="0" borderId="1" xfId="61" applyNumberFormat="1" applyFont="1" applyFill="1" applyBorder="1" applyAlignment="1">
      <alignment vertical="top" wrapText="1"/>
      <protection/>
    </xf>
    <xf numFmtId="0" fontId="5" fillId="0" borderId="0" xfId="0" applyFont="1" applyAlignment="1">
      <alignment/>
    </xf>
    <xf numFmtId="165" fontId="5" fillId="0" borderId="1" xfId="61" applyNumberFormat="1" applyFont="1" applyBorder="1" applyAlignment="1">
      <alignment horizontal="left" wrapText="1"/>
      <protection/>
    </xf>
    <xf numFmtId="1" fontId="5" fillId="0" borderId="1" xfId="61" applyNumberFormat="1" applyFont="1" applyBorder="1" applyAlignment="1">
      <alignment horizontal="right" wrapText="1"/>
      <protection/>
    </xf>
    <xf numFmtId="1" fontId="5" fillId="0" borderId="1" xfId="61" applyNumberFormat="1" applyFont="1" applyFill="1" applyBorder="1" applyAlignment="1">
      <alignment horizontal="right" wrapText="1"/>
      <protection/>
    </xf>
    <xf numFmtId="1" fontId="5" fillId="0" borderId="1" xfId="61" applyNumberFormat="1" applyFont="1" applyBorder="1" applyAlignment="1">
      <alignment horizontal="right" vertical="top" wrapText="1"/>
      <protection/>
    </xf>
    <xf numFmtId="0" fontId="5" fillId="0" borderId="0" xfId="0" applyFont="1" applyAlignment="1">
      <alignment wrapText="1"/>
    </xf>
    <xf numFmtId="0" fontId="5" fillId="0" borderId="0" xfId="0" applyFont="1" applyAlignment="1">
      <alignment/>
    </xf>
    <xf numFmtId="0" fontId="5" fillId="0" borderId="0" xfId="0" applyFont="1" applyAlignment="1">
      <alignment vertical="top"/>
    </xf>
    <xf numFmtId="0" fontId="7" fillId="0" borderId="0" xfId="0" applyFont="1" applyAlignment="1">
      <alignment vertical="top"/>
    </xf>
    <xf numFmtId="0" fontId="17"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67"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left" vertical="top"/>
    </xf>
    <xf numFmtId="0" fontId="10" fillId="0" borderId="0" xfId="56" applyFont="1" applyAlignment="1" applyProtection="1">
      <alignment horizontal="left" vertical="top"/>
      <protection/>
    </xf>
    <xf numFmtId="0" fontId="7" fillId="0" borderId="0" xfId="0" applyFont="1" applyAlignment="1">
      <alignment horizontal="left" vertical="top"/>
    </xf>
    <xf numFmtId="0" fontId="5" fillId="0" borderId="0" xfId="0" applyFont="1" applyAlignment="1">
      <alignment horizontal="center" vertical="top" wrapText="1"/>
    </xf>
    <xf numFmtId="0" fontId="5" fillId="0" borderId="0" xfId="0" applyFont="1" applyAlignment="1">
      <alignment horizontal="center" vertical="top"/>
    </xf>
    <xf numFmtId="0" fontId="7" fillId="0" borderId="0" xfId="0" applyFont="1" applyAlignment="1">
      <alignment horizontal="center" vertical="top"/>
    </xf>
    <xf numFmtId="0" fontId="10" fillId="0" borderId="0" xfId="56" applyFont="1" applyAlignment="1" applyProtection="1">
      <alignment horizontal="left" vertical="top" wrapText="1"/>
      <protection/>
    </xf>
    <xf numFmtId="0" fontId="10" fillId="0" borderId="0" xfId="56" applyFont="1" applyAlignment="1" applyProtection="1">
      <alignment vertical="top"/>
      <protection/>
    </xf>
    <xf numFmtId="0" fontId="5" fillId="0" borderId="0" xfId="0" applyFont="1" applyAlignment="1" applyProtection="1">
      <alignment vertical="top"/>
      <protection/>
    </xf>
    <xf numFmtId="0" fontId="5" fillId="0" borderId="1" xfId="0" applyFont="1" applyBorder="1" applyAlignment="1">
      <alignment/>
    </xf>
    <xf numFmtId="164" fontId="5" fillId="0" borderId="1" xfId="61" applyNumberFormat="1" applyFont="1" applyBorder="1">
      <alignment horizontal="left" vertical="top"/>
      <protection/>
    </xf>
    <xf numFmtId="0" fontId="5" fillId="0" borderId="0" xfId="0" applyFont="1" applyAlignment="1">
      <alignment/>
    </xf>
    <xf numFmtId="0" fontId="5" fillId="0" borderId="0" xfId="0" applyFont="1" applyAlignment="1">
      <alignment wrapText="1"/>
    </xf>
    <xf numFmtId="0" fontId="0" fillId="0" borderId="0" xfId="0" applyAlignment="1">
      <alignment wrapText="1"/>
    </xf>
    <xf numFmtId="0" fontId="68" fillId="0" borderId="0" xfId="0" applyFont="1" applyAlignment="1">
      <alignment horizontal="center" readingOrder="1"/>
    </xf>
    <xf numFmtId="0" fontId="5" fillId="0" borderId="0" xfId="0" applyFont="1" applyAlignment="1">
      <alignment vertical="top"/>
    </xf>
    <xf numFmtId="0" fontId="10" fillId="0" borderId="0" xfId="56" applyAlignment="1" applyProtection="1">
      <alignment vertical="top"/>
      <protection/>
    </xf>
    <xf numFmtId="0" fontId="10" fillId="0" borderId="0" xfId="56" applyAlignment="1" applyProtection="1">
      <alignment horizontal="left" vertical="top"/>
      <protection/>
    </xf>
    <xf numFmtId="0" fontId="5" fillId="0" borderId="0" xfId="0" applyFont="1" applyAlignment="1">
      <alignment vertical="top" wrapText="1"/>
    </xf>
    <xf numFmtId="0" fontId="10" fillId="0" borderId="0" xfId="56" applyBorder="1" applyAlignment="1" applyProtection="1">
      <alignment vertical="top" wrapText="1"/>
      <protection/>
    </xf>
    <xf numFmtId="0" fontId="10" fillId="0" borderId="0" xfId="56" applyAlignment="1" applyProtection="1">
      <alignment wrapText="1"/>
      <protection/>
    </xf>
    <xf numFmtId="0" fontId="5" fillId="0" borderId="0" xfId="0" applyFont="1" applyAlignment="1">
      <alignment horizontal="left" vertical="top" wrapText="1"/>
    </xf>
    <xf numFmtId="0" fontId="7"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vertical="top"/>
    </xf>
    <xf numFmtId="0" fontId="16" fillId="0" borderId="0" xfId="0" applyFont="1" applyAlignment="1">
      <alignment horizontal="left" vertical="top"/>
    </xf>
    <xf numFmtId="0" fontId="17"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indent="4"/>
    </xf>
    <xf numFmtId="0" fontId="10" fillId="0" borderId="0" xfId="56" applyFont="1" applyAlignment="1" applyProtection="1">
      <alignment horizontal="center" vertical="top"/>
      <protection/>
    </xf>
    <xf numFmtId="0" fontId="5" fillId="0" borderId="0" xfId="0" applyFont="1" applyAlignment="1">
      <alignment horizontal="left" vertical="top" indent="11"/>
    </xf>
    <xf numFmtId="0" fontId="5" fillId="0" borderId="0" xfId="0" applyFont="1" applyAlignment="1">
      <alignment horizontal="left" vertical="top" wrapText="1" indent="11"/>
    </xf>
    <xf numFmtId="0" fontId="5" fillId="0" borderId="0" xfId="0" applyFont="1" applyAlignment="1">
      <alignment horizontal="left" vertical="top" indent="8"/>
    </xf>
    <xf numFmtId="0" fontId="5" fillId="0" borderId="0" xfId="0" applyFont="1" applyAlignment="1">
      <alignment horizontal="left" vertical="top" wrapText="1" indent="8"/>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wrapText="1"/>
    </xf>
    <xf numFmtId="0" fontId="5" fillId="0" borderId="0" xfId="0" applyFont="1" applyBorder="1" applyAlignment="1">
      <alignment wrapText="1"/>
    </xf>
    <xf numFmtId="0" fontId="10" fillId="0" borderId="0" xfId="56" applyBorder="1" applyAlignment="1" applyProtection="1">
      <alignment horizontal="center" wrapText="1"/>
      <protection/>
    </xf>
    <xf numFmtId="0" fontId="10" fillId="0" borderId="0" xfId="56" applyAlignment="1" applyProtection="1">
      <alignment horizontal="center"/>
      <protection/>
    </xf>
    <xf numFmtId="0" fontId="10" fillId="0" borderId="0" xfId="56" applyAlignment="1" applyProtection="1">
      <alignment/>
      <protection/>
    </xf>
    <xf numFmtId="0" fontId="5" fillId="0" borderId="0" xfId="56" applyFont="1" applyAlignment="1" applyProtection="1">
      <alignment vertical="center" wrapText="1"/>
      <protection/>
    </xf>
    <xf numFmtId="0" fontId="10" fillId="0" borderId="0" xfId="56" applyBorder="1" applyAlignment="1" applyProtection="1">
      <alignment horizontal="left" vertical="top" wrapText="1" indent="2"/>
      <protection/>
    </xf>
    <xf numFmtId="0" fontId="10" fillId="0" borderId="0" xfId="56" applyAlignment="1" applyProtection="1">
      <alignment horizontal="left" wrapText="1" indent="2"/>
      <protection/>
    </xf>
    <xf numFmtId="0" fontId="10" fillId="0" borderId="0" xfId="56" applyAlignment="1" applyProtection="1">
      <alignment vertical="top"/>
      <protection/>
    </xf>
    <xf numFmtId="0" fontId="5" fillId="0" borderId="0" xfId="0" applyFont="1" applyAlignment="1">
      <alignment horizontal="left" indent="8"/>
    </xf>
    <xf numFmtId="0" fontId="5" fillId="0" borderId="0" xfId="0" applyFont="1" applyAlignment="1">
      <alignment horizontal="left" indent="4"/>
    </xf>
    <xf numFmtId="0" fontId="18" fillId="0" borderId="0" xfId="0" applyFont="1" applyAlignment="1">
      <alignment horizontal="center" vertical="top" wrapText="1"/>
    </xf>
    <xf numFmtId="0" fontId="19" fillId="0" borderId="0" xfId="0" applyFont="1" applyAlignment="1">
      <alignment horizontal="center" vertical="top" wrapText="1"/>
    </xf>
    <xf numFmtId="0" fontId="20" fillId="0" borderId="0" xfId="0" applyFont="1" applyAlignment="1">
      <alignment horizontal="center" vertical="top" wrapText="1"/>
    </xf>
    <xf numFmtId="0" fontId="0" fillId="0" borderId="0" xfId="0" applyAlignment="1">
      <alignment horizontal="center" vertical="top"/>
    </xf>
    <xf numFmtId="0" fontId="5" fillId="0" borderId="0" xfId="0" applyFont="1" applyAlignment="1">
      <alignment/>
    </xf>
    <xf numFmtId="0" fontId="5" fillId="0" borderId="14" xfId="56" applyFont="1" applyBorder="1" applyAlignment="1" applyProtection="1">
      <alignment vertical="center" wrapText="1"/>
      <protection/>
    </xf>
    <xf numFmtId="0" fontId="0" fillId="0" borderId="14" xfId="0" applyBorder="1" applyAlignment="1">
      <alignment/>
    </xf>
    <xf numFmtId="49" fontId="5" fillId="0" borderId="14" xfId="0" applyNumberFormat="1" applyFont="1" applyBorder="1" applyAlignment="1">
      <alignment wrapText="1"/>
    </xf>
    <xf numFmtId="49" fontId="0" fillId="0" borderId="14" xfId="0" applyNumberFormat="1" applyBorder="1" applyAlignment="1">
      <alignment/>
    </xf>
    <xf numFmtId="0" fontId="5" fillId="0" borderId="14" xfId="56" applyFont="1" applyBorder="1" applyAlignment="1" applyProtection="1">
      <alignment vertical="center" wrapText="1"/>
      <protection/>
    </xf>
    <xf numFmtId="0" fontId="0" fillId="0" borderId="14" xfId="0" applyBorder="1" applyAlignment="1">
      <alignment/>
    </xf>
    <xf numFmtId="0" fontId="5" fillId="0" borderId="14" xfId="56" applyFont="1" applyBorder="1" applyAlignment="1" applyProtection="1">
      <alignment vertical="center" wrapText="1"/>
      <protection/>
    </xf>
    <xf numFmtId="0" fontId="0" fillId="0" borderId="14" xfId="0" applyBorder="1" applyAlignment="1">
      <alignment wrapText="1"/>
    </xf>
    <xf numFmtId="0" fontId="10" fillId="0" borderId="0" xfId="56" applyAlignment="1" applyProtection="1">
      <alignment horizontal="left" indent="2"/>
      <protection/>
    </xf>
    <xf numFmtId="0" fontId="5" fillId="0" borderId="0" xfId="56" applyFont="1" applyAlignment="1" applyProtection="1">
      <alignment wrapText="1"/>
      <protection/>
    </xf>
    <xf numFmtId="0" fontId="5" fillId="0" borderId="0" xfId="61" applyFont="1" applyBorder="1" applyAlignment="1">
      <alignment vertical="top" wrapText="1"/>
      <protection/>
    </xf>
    <xf numFmtId="0" fontId="0"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wrapText="1"/>
    </xf>
    <xf numFmtId="0" fontId="10" fillId="0" borderId="0" xfId="56" applyBorder="1" applyAlignment="1" applyProtection="1">
      <alignment vertical="top" wrapText="1"/>
      <protection/>
    </xf>
    <xf numFmtId="0" fontId="10" fillId="0" borderId="0" xfId="56" applyAlignment="1" applyProtection="1">
      <alignment wrapText="1"/>
      <protection/>
    </xf>
    <xf numFmtId="0" fontId="10" fillId="0" borderId="0" xfId="56" applyBorder="1" applyAlignment="1" applyProtection="1">
      <alignment horizontal="center" vertical="top" wrapText="1"/>
      <protection/>
    </xf>
    <xf numFmtId="0" fontId="10" fillId="0" borderId="0" xfId="56" applyAlignment="1" applyProtection="1">
      <alignment horizontal="center" wrapText="1"/>
      <protection/>
    </xf>
    <xf numFmtId="0" fontId="0" fillId="0" borderId="0" xfId="0" applyFont="1" applyAlignment="1">
      <alignment wrapText="1"/>
    </xf>
    <xf numFmtId="0" fontId="0" fillId="0" borderId="0" xfId="0" applyAlignment="1">
      <alignment wrapText="1"/>
    </xf>
    <xf numFmtId="0" fontId="10" fillId="0" borderId="0" xfId="56" applyBorder="1" applyAlignment="1" applyProtection="1">
      <alignment horizontal="left" vertical="top" wrapText="1" indent="3"/>
      <protection/>
    </xf>
    <xf numFmtId="0" fontId="10" fillId="0" borderId="0" xfId="56" applyAlignment="1" applyProtection="1">
      <alignment horizontal="left" wrapText="1" indent="3"/>
      <protection/>
    </xf>
    <xf numFmtId="0" fontId="10" fillId="0" borderId="0" xfId="56" applyAlignment="1" applyProtection="1">
      <alignment horizontal="left" indent="3"/>
      <protection/>
    </xf>
    <xf numFmtId="0" fontId="5" fillId="0" borderId="0" xfId="0" applyFont="1" applyAlignment="1">
      <alignment horizontal="left" vertical="top" wrapText="1"/>
    </xf>
    <xf numFmtId="0" fontId="0" fillId="0" borderId="0" xfId="0" applyAlignment="1">
      <alignment horizontal="left" vertical="top"/>
    </xf>
    <xf numFmtId="0" fontId="0" fillId="0" borderId="14" xfId="0" applyBorder="1" applyAlignment="1">
      <alignment/>
    </xf>
    <xf numFmtId="0" fontId="5" fillId="0" borderId="0" xfId="0" applyFont="1" applyAlignment="1">
      <alignment horizontal="left" indent="1"/>
    </xf>
    <xf numFmtId="0" fontId="7"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xf>
    <xf numFmtId="0" fontId="16" fillId="0" borderId="0" xfId="0" applyFont="1" applyAlignment="1">
      <alignment horizontal="left" vertical="top"/>
    </xf>
    <xf numFmtId="0" fontId="16" fillId="0" borderId="0" xfId="0" applyFont="1" applyAlignment="1">
      <alignment horizontal="center" vertical="top"/>
    </xf>
    <xf numFmtId="0" fontId="17" fillId="0" borderId="0" xfId="0" applyFont="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otNote" xfId="48"/>
    <cellStyle name="Good" xfId="49"/>
    <cellStyle name="graphHeading" xfId="50"/>
    <cellStyle name="Heading" xfId="51"/>
    <cellStyle name="Heading 1" xfId="52"/>
    <cellStyle name="Heading 2" xfId="53"/>
    <cellStyle name="Heading 3" xfId="54"/>
    <cellStyle name="Heading 4" xfId="55"/>
    <cellStyle name="Hyperlink" xfId="56"/>
    <cellStyle name="Input" xfId="57"/>
    <cellStyle name="Linked Cell" xfId="58"/>
    <cellStyle name="Merjed" xfId="59"/>
    <cellStyle name="Neutral" xfId="60"/>
    <cellStyle name="Normal_GAP Report (Graph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on Meeting Standards in Grade 5 Mathematics by Educational Entities from 2003 to 2010</a:t>
            </a:r>
          </a:p>
        </c:rich>
      </c:tx>
      <c:layout>
        <c:manualLayout>
          <c:xMode val="factor"/>
          <c:yMode val="factor"/>
          <c:x val="0.01325"/>
          <c:y val="-0.031"/>
        </c:manualLayout>
      </c:layout>
      <c:spPr>
        <a:noFill/>
        <a:ln w="3175">
          <a:noFill/>
        </a:ln>
      </c:spPr>
    </c:title>
    <c:plotArea>
      <c:layout>
        <c:manualLayout>
          <c:xMode val="edge"/>
          <c:yMode val="edge"/>
          <c:x val="0.00475"/>
          <c:y val="0.09825"/>
          <c:w val="0.99775"/>
          <c:h val="0.87725"/>
        </c:manualLayout>
      </c:layout>
      <c:barChart>
        <c:barDir val="col"/>
        <c:grouping val="clustered"/>
        <c:varyColors val="0"/>
        <c:ser>
          <c:idx val="0"/>
          <c:order val="0"/>
          <c:tx>
            <c:strRef>
              <c:f>'GAP-2010'!$K$1426</c:f>
              <c:strCache>
                <c:ptCount val="1"/>
                <c:pt idx="0">
                  <c:v>2002-03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'GAP-2010'!$C$1425:$J$1425</c:f>
            </c:strRef>
          </c:cat>
          <c:val>
            <c:numRef>
              <c:f>'GAP-2010'!$C$1426:$J$1426</c:f>
            </c:numRef>
          </c:val>
        </c:ser>
        <c:ser>
          <c:idx val="1"/>
          <c:order val="1"/>
          <c:tx>
            <c:strRef>
              <c:f>'GAP-2010'!$K$1427</c:f>
              <c:strCache>
                <c:ptCount val="1"/>
                <c:pt idx="0">
                  <c:v>2003-04</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'GAP-2010'!$C$1425:$J$1425</c:f>
            </c:strRef>
          </c:cat>
          <c:val>
            <c:numRef>
              <c:f>'GAP-2010'!$C$1427:$J$1427</c:f>
            </c:numRef>
          </c:val>
        </c:ser>
        <c:ser>
          <c:idx val="2"/>
          <c:order val="2"/>
          <c:tx>
            <c:strRef>
              <c:f>'GAP-2010'!$K$1428</c:f>
              <c:strCache>
                <c:ptCount val="1"/>
                <c:pt idx="0">
                  <c:v>2004-05</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'GAP-2010'!$C$1425:$J$1425</c:f>
            </c:strRef>
          </c:cat>
          <c:val>
            <c:numRef>
              <c:f>'GAP-2010'!$C$1428:$J$1428</c:f>
            </c:numRef>
          </c:val>
        </c:ser>
        <c:ser>
          <c:idx val="3"/>
          <c:order val="3"/>
          <c:tx>
            <c:strRef>
              <c:f>'GAP-2010'!$K$1429</c:f>
              <c:strCache>
                <c:ptCount val="1"/>
                <c:pt idx="0">
                  <c:v>2005-06</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'GAP-2010'!$C$1425:$J$1425</c:f>
            </c:strRef>
          </c:cat>
          <c:val>
            <c:numRef>
              <c:f>'GAP-2010'!$C$1429:$J$1429</c:f>
            </c:numRef>
          </c:val>
        </c:ser>
        <c:ser>
          <c:idx val="4"/>
          <c:order val="4"/>
          <c:tx>
            <c:strRef>
              <c:f>'GAP-2010'!$K$1430</c:f>
              <c:strCache>
                <c:ptCount val="1"/>
                <c:pt idx="0">
                  <c:v>2006-07</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'GAP-2010'!$C$1425:$J$1425</c:f>
            </c:strRef>
          </c:cat>
          <c:val>
            <c:numRef>
              <c:f>'GAP-2010'!$C$1430:$J$1430</c:f>
            </c:numRef>
          </c:val>
        </c:ser>
        <c:ser>
          <c:idx val="5"/>
          <c:order val="5"/>
          <c:tx>
            <c:strRef>
              <c:f>'GAP-2010'!$K$1431</c:f>
              <c:strCache>
                <c:ptCount val="1"/>
                <c:pt idx="0">
                  <c:v>2007-08</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'GAP-2010'!$C$1425:$J$1425</c:f>
            </c:strRef>
          </c:cat>
          <c:val>
            <c:numRef>
              <c:f>'GAP-2010'!$C$1431:$J$1431</c:f>
            </c:numRef>
          </c:val>
        </c:ser>
        <c:ser>
          <c:idx val="7"/>
          <c:order val="6"/>
          <c:tx>
            <c:strRef>
              <c:f>'GAP-2010'!$K$1432</c:f>
              <c:strCache>
                <c:ptCount val="1"/>
                <c:pt idx="0">
                  <c:v>2008-09</c:v>
                </c:pt>
              </c:strCache>
            </c:strRef>
          </c:tx>
          <c:spPr>
            <a:solidFill>
              <a:srgbClr val="0808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'GAP-2010'!$C$1432:$J$1432</c:f>
            </c:numRef>
          </c:val>
        </c:ser>
        <c:ser>
          <c:idx val="6"/>
          <c:order val="7"/>
          <c:tx>
            <c:strRef>
              <c:f>'GAP-2010'!$K$1433</c:f>
              <c:strCache>
                <c:ptCount val="1"/>
                <c:pt idx="0">
                  <c:v>2009-10</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'GAP-2010'!$C$1433:$J$1433</c:f>
            </c:numRef>
          </c:val>
        </c:ser>
        <c:axId val="56556335"/>
        <c:axId val="39244968"/>
      </c:barChart>
      <c:catAx>
        <c:axId val="56556335"/>
        <c:scaling>
          <c:orientation val="minMax"/>
        </c:scaling>
        <c:axPos val="b"/>
        <c:delete val="0"/>
        <c:numFmt formatCode="General" sourceLinked="1"/>
        <c:majorTickMark val="out"/>
        <c:minorTickMark val="none"/>
        <c:tickLblPos val="nextTo"/>
        <c:spPr>
          <a:ln w="3175">
            <a:solidFill>
              <a:srgbClr val="000000"/>
            </a:solidFill>
          </a:ln>
        </c:spPr>
        <c:crossAx val="39244968"/>
        <c:crosses val="autoZero"/>
        <c:auto val="1"/>
        <c:lblOffset val="100"/>
        <c:tickLblSkip val="1"/>
        <c:noMultiLvlLbl val="0"/>
      </c:catAx>
      <c:valAx>
        <c:axId val="39244968"/>
        <c:scaling>
          <c:orientation val="minMax"/>
          <c:max val="1"/>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655633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5th Grade Students Meeting the Passing Standards in Mathematics in 2008-2009 and 2009-2010</a:t>
            </a:r>
          </a:p>
        </c:rich>
      </c:tx>
      <c:layout/>
      <c:spPr>
        <a:noFill/>
        <a:ln w="3175">
          <a:noFill/>
        </a:ln>
      </c:spPr>
    </c:title>
    <c:plotArea>
      <c:layout/>
      <c:barChart>
        <c:barDir val="col"/>
        <c:grouping val="clustered"/>
        <c:varyColors val="0"/>
        <c:ser>
          <c:idx val="0"/>
          <c:order val="0"/>
          <c:tx>
            <c:strRef>
              <c:f>'GAP-2010'!$T$747</c:f>
              <c:strCache>
                <c:ptCount val="1"/>
                <c:pt idx="0">
                  <c:v>2008-09</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Ref>
              <c:f>'GAP-2010'!$C$746:$S$746</c:f>
            </c:strRef>
          </c:cat>
          <c:val>
            <c:numRef>
              <c:f>'GAP-2010'!$C$747:$S$747</c:f>
            </c:numRef>
          </c:val>
        </c:ser>
        <c:ser>
          <c:idx val="1"/>
          <c:order val="1"/>
          <c:tx>
            <c:strRef>
              <c:f>'GAP-2010'!$T$748</c:f>
              <c:strCache>
                <c:ptCount val="1"/>
                <c:pt idx="0">
                  <c:v>2009-10</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'GAP-2010'!$C$746:$S$746</c:f>
            </c:strRef>
          </c:cat>
          <c:val>
            <c:numRef>
              <c:f>'GAP-2010'!$C$748:$S$748</c:f>
            </c:numRef>
          </c:val>
        </c:ser>
        <c:overlap val="-25"/>
        <c:axId val="48407609"/>
        <c:axId val="33015298"/>
      </c:barChart>
      <c:catAx>
        <c:axId val="48407609"/>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1400" b="0" i="0" u="none" baseline="0">
                <a:solidFill>
                  <a:srgbClr val="000000"/>
                </a:solidFill>
              </a:defRPr>
            </a:pPr>
          </a:p>
        </c:txPr>
        <c:crossAx val="33015298"/>
        <c:crosses val="autoZero"/>
        <c:auto val="1"/>
        <c:lblOffset val="100"/>
        <c:tickLblSkip val="1"/>
        <c:noMultiLvlLbl val="0"/>
      </c:catAx>
      <c:valAx>
        <c:axId val="33015298"/>
        <c:scaling>
          <c:orientation val="minMax"/>
          <c:max val="1"/>
          <c:min val="0.5"/>
        </c:scaling>
        <c:axPos val="l"/>
        <c:delete val="0"/>
        <c:numFmt formatCode="General" sourceLinked="1"/>
        <c:majorTickMark val="out"/>
        <c:minorTickMark val="none"/>
        <c:tickLblPos val="nextTo"/>
        <c:spPr>
          <a:ln w="3175">
            <a:solidFill>
              <a:srgbClr val="808080"/>
            </a:solidFill>
          </a:ln>
        </c:spPr>
        <c:crossAx val="48407609"/>
        <c:crossesAt val="1"/>
        <c:crossBetween val="between"/>
        <c:dispUnits/>
        <c:majorUnit val="0.1"/>
      </c:valAx>
      <c:spPr>
        <a:solidFill>
          <a:srgbClr val="FFFF99"/>
        </a:solidFill>
        <a:ln w="12700">
          <a:solidFill>
            <a:srgbClr val="808080"/>
          </a:solidFill>
        </a:ln>
      </c:spPr>
    </c:plotArea>
    <c:legend>
      <c:legendPos val="b"/>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of Change on the Public PK Enrollment from 2009 to 2010</a:t>
            </a:r>
          </a:p>
        </c:rich>
      </c:tx>
      <c:layout>
        <c:manualLayout>
          <c:xMode val="factor"/>
          <c:yMode val="factor"/>
          <c:x val="-0.0325"/>
          <c:y val="-0.0365"/>
        </c:manualLayout>
      </c:layout>
      <c:spPr>
        <a:noFill/>
        <a:ln w="3175">
          <a:noFill/>
        </a:ln>
      </c:spPr>
    </c:title>
    <c:plotArea>
      <c:layout>
        <c:manualLayout>
          <c:xMode val="edge"/>
          <c:yMode val="edge"/>
          <c:x val="0.02825"/>
          <c:y val="0.13925"/>
          <c:w val="0.955"/>
          <c:h val="0.7977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0000"/>
              </a:solidFill>
              <a:ln w="12700">
                <a:solidFill>
                  <a:srgbClr val="000000"/>
                </a:solidFill>
              </a:ln>
            </c:spPr>
          </c:dPt>
          <c:dLbls>
            <c:dLbl>
              <c:idx val="3"/>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'GAP-2010'!$B$352:$B$367</c:f>
            </c:strRef>
          </c:cat>
          <c:val>
            <c:numRef>
              <c:f>'GAP-2010'!$M$352:$M$367</c:f>
            </c:numRef>
          </c:val>
        </c:ser>
        <c:axId val="28702227"/>
        <c:axId val="56993452"/>
      </c:barChart>
      <c:catAx>
        <c:axId val="28702227"/>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1200" b="0" i="0" u="none" baseline="0">
                <a:solidFill>
                  <a:srgbClr val="000000"/>
                </a:solidFill>
              </a:defRPr>
            </a:pPr>
          </a:p>
        </c:txPr>
        <c:crossAx val="56993452"/>
        <c:crosses val="autoZero"/>
        <c:auto val="1"/>
        <c:lblOffset val="100"/>
        <c:tickLblSkip val="1"/>
        <c:noMultiLvlLbl val="0"/>
      </c:catAx>
      <c:valAx>
        <c:axId val="5699345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28702227"/>
        <c:crossesAt val="1"/>
        <c:crossBetween val="between"/>
        <c:dispUnits/>
      </c:valAx>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 Percent of 3rd Grade Students in Different Demographic Groups Meeting the Passing Standards of TAKS in Reading by School Year</a:t>
            </a:r>
          </a:p>
        </c:rich>
      </c:tx>
      <c:layout>
        <c:manualLayout>
          <c:xMode val="factor"/>
          <c:yMode val="factor"/>
          <c:x val="-0.00425"/>
          <c:y val="-0.02575"/>
        </c:manualLayout>
      </c:layout>
      <c:spPr>
        <a:noFill/>
        <a:ln w="3175">
          <a:noFill/>
        </a:ln>
      </c:spPr>
    </c:title>
    <c:plotArea>
      <c:layout>
        <c:manualLayout>
          <c:xMode val="edge"/>
          <c:yMode val="edge"/>
          <c:x val="0.0035"/>
          <c:y val="0.112"/>
          <c:w val="0.99675"/>
          <c:h val="0.923"/>
        </c:manualLayout>
      </c:layout>
      <c:barChart>
        <c:barDir val="col"/>
        <c:grouping val="clustered"/>
        <c:varyColors val="0"/>
        <c:ser>
          <c:idx val="3"/>
          <c:order val="0"/>
          <c:tx>
            <c:strRef>
              <c:f>'GAP-2010'!$T$478</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'GAP-2010'!$C$477:$S$477</c:f>
            </c:strRef>
          </c:cat>
          <c:val>
            <c:numRef>
              <c:f>'GAP-2010'!$C$478:$S$478</c:f>
            </c:numRef>
          </c:val>
        </c:ser>
        <c:ser>
          <c:idx val="4"/>
          <c:order val="1"/>
          <c:tx>
            <c:strRef>
              <c:f>'GAP-2010'!$T$479</c:f>
              <c:strCache>
                <c:ptCount val="1"/>
                <c:pt idx="0">
                  <c:v>Black</c:v>
                </c:pt>
              </c:strCache>
            </c:strRef>
          </c:tx>
          <c:spPr>
            <a:solidFill>
              <a:srgbClr val="FF33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'GAP-2010'!$C$477:$S$477</c:f>
            </c:strRef>
          </c:cat>
          <c:val>
            <c:numRef>
              <c:f>'GAP-2010'!$C$479:$S$479</c:f>
            </c:numRef>
          </c:val>
        </c:ser>
        <c:ser>
          <c:idx val="0"/>
          <c:order val="2"/>
          <c:tx>
            <c:strRef>
              <c:f>'GAP-2010'!$T$480</c:f>
              <c:strCache>
                <c:ptCount val="1"/>
                <c:pt idx="0">
                  <c:v>Hispanic</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'GAP-2010'!$C$477:$S$477</c:f>
            </c:strRef>
          </c:cat>
          <c:val>
            <c:numRef>
              <c:f>'GAP-2010'!$C$480:$S$480</c:f>
            </c:numRef>
          </c:val>
        </c:ser>
        <c:ser>
          <c:idx val="1"/>
          <c:order val="3"/>
          <c:tx>
            <c:strRef>
              <c:f>'GAP-2010'!$T$481</c:f>
              <c:strCache>
                <c:ptCount val="1"/>
                <c:pt idx="0">
                  <c:v>White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'GAP-2010'!$C$477:$S$477</c:f>
            </c:strRef>
          </c:cat>
          <c:val>
            <c:numRef>
              <c:f>'GAP-2010'!$C$481:$S$481</c:f>
            </c:numRef>
          </c:val>
        </c:ser>
        <c:ser>
          <c:idx val="5"/>
          <c:order val="4"/>
          <c:tx>
            <c:strRef>
              <c:f>'GAP-2010'!$T$482</c:f>
              <c:strCache>
                <c:ptCount val="1"/>
                <c:pt idx="0">
                  <c:v>Asian</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'GAP-2010'!$C$477:$S$477</c:f>
            </c:strRef>
          </c:cat>
          <c:val>
            <c:numRef>
              <c:f>'GAP-2010'!$C$482:$S$482</c:f>
            </c:numRef>
          </c:val>
        </c:ser>
        <c:ser>
          <c:idx val="2"/>
          <c:order val="5"/>
          <c:tx>
            <c:strRef>
              <c:f>'GAP-2010'!$T$483</c:f>
              <c:strCache>
                <c:ptCount val="1"/>
                <c:pt idx="0">
                  <c:v>Low SES</c:v>
                </c:pt>
              </c:strCache>
            </c:strRef>
          </c:tx>
          <c:spPr>
            <a:solidFill>
              <a:srgbClr val="0808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'GAP-2010'!$C$477:$S$477</c:f>
            </c:strRef>
          </c:cat>
          <c:val>
            <c:numRef>
              <c:f>'GAP-2010'!$C$483:$S$483</c:f>
            </c:numRef>
          </c:val>
        </c:ser>
        <c:axId val="43179021"/>
        <c:axId val="53066870"/>
      </c:barChart>
      <c:catAx>
        <c:axId val="4317902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53066870"/>
        <c:crosses val="autoZero"/>
        <c:auto val="1"/>
        <c:lblOffset val="100"/>
        <c:tickLblSkip val="1"/>
        <c:noMultiLvlLbl val="0"/>
      </c:catAx>
      <c:valAx>
        <c:axId val="53066870"/>
        <c:scaling>
          <c:orientation val="minMax"/>
          <c:max val="1"/>
          <c:min val="0.5"/>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3179021"/>
        <c:crossesAt val="1"/>
        <c:crossBetween val="between"/>
        <c:dispUnits/>
        <c:majorUnit val="0.1"/>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rPr>
              <a:t> Percent of 4th Grade Students in Different Demographic Groups Meeting the Passing Standards of TAKS in Writing by School Year</a:t>
            </a:r>
          </a:p>
        </c:rich>
      </c:tx>
      <c:layout>
        <c:manualLayout>
          <c:xMode val="factor"/>
          <c:yMode val="factor"/>
          <c:x val="0.00275"/>
          <c:y val="-0.0325"/>
        </c:manualLayout>
      </c:layout>
      <c:spPr>
        <a:noFill/>
        <a:ln w="3175">
          <a:noFill/>
        </a:ln>
      </c:spPr>
    </c:title>
    <c:plotArea>
      <c:layout>
        <c:manualLayout>
          <c:xMode val="edge"/>
          <c:yMode val="edge"/>
          <c:x val="0.00425"/>
          <c:y val="0.1155"/>
          <c:w val="0.997"/>
          <c:h val="0.9135"/>
        </c:manualLayout>
      </c:layout>
      <c:barChart>
        <c:barDir val="col"/>
        <c:grouping val="clustered"/>
        <c:varyColors val="0"/>
        <c:ser>
          <c:idx val="3"/>
          <c:order val="0"/>
          <c:tx>
            <c:strRef>
              <c:f>'GAP-2010'!$T$606</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'GAP-2010'!$C$605:$S$605</c:f>
            </c:strRef>
          </c:cat>
          <c:val>
            <c:numRef>
              <c:f>'GAP-2010'!$C$606:$S$606</c:f>
            </c:numRef>
          </c:val>
        </c:ser>
        <c:ser>
          <c:idx val="4"/>
          <c:order val="1"/>
          <c:tx>
            <c:strRef>
              <c:f>'GAP-2010'!$T$607</c:f>
              <c:strCache>
                <c:ptCount val="1"/>
                <c:pt idx="0">
                  <c:v>Black</c:v>
                </c:pt>
              </c:strCache>
            </c:strRef>
          </c:tx>
          <c:spPr>
            <a:solidFill>
              <a:srgbClr val="FF33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'GAP-2010'!$C$605:$S$605</c:f>
            </c:strRef>
          </c:cat>
          <c:val>
            <c:numRef>
              <c:f>'GAP-2010'!$C$607:$S$607</c:f>
            </c:numRef>
          </c:val>
        </c:ser>
        <c:ser>
          <c:idx val="0"/>
          <c:order val="2"/>
          <c:tx>
            <c:strRef>
              <c:f>'GAP-2010'!$T$608</c:f>
              <c:strCache>
                <c:ptCount val="1"/>
                <c:pt idx="0">
                  <c:v>Hispanic</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'GAP-2010'!$C$605:$S$605</c:f>
            </c:strRef>
          </c:cat>
          <c:val>
            <c:numRef>
              <c:f>'GAP-2010'!$C$608:$S$608</c:f>
            </c:numRef>
          </c:val>
        </c:ser>
        <c:ser>
          <c:idx val="1"/>
          <c:order val="3"/>
          <c:tx>
            <c:strRef>
              <c:f>'GAP-2010'!$T$609</c:f>
              <c:strCache>
                <c:ptCount val="1"/>
                <c:pt idx="0">
                  <c:v>White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'GAP-2010'!$C$605:$S$605</c:f>
            </c:strRef>
          </c:cat>
          <c:val>
            <c:numRef>
              <c:f>'GAP-2010'!$C$609:$S$609</c:f>
            </c:numRef>
          </c:val>
        </c:ser>
        <c:ser>
          <c:idx val="5"/>
          <c:order val="4"/>
          <c:tx>
            <c:strRef>
              <c:f>'GAP-2010'!$T$610</c:f>
              <c:strCache>
                <c:ptCount val="1"/>
                <c:pt idx="0">
                  <c:v>Asian</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'GAP-2010'!$C$605:$S$605</c:f>
            </c:strRef>
          </c:cat>
          <c:val>
            <c:numRef>
              <c:f>'GAP-2010'!$C$610:$S$610</c:f>
            </c:numRef>
          </c:val>
        </c:ser>
        <c:ser>
          <c:idx val="2"/>
          <c:order val="5"/>
          <c:tx>
            <c:strRef>
              <c:f>'GAP-2010'!$T$611</c:f>
              <c:strCache>
                <c:ptCount val="1"/>
                <c:pt idx="0">
                  <c:v>Low SES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'GAP-2010'!$C$605:$S$605</c:f>
            </c:strRef>
          </c:cat>
          <c:val>
            <c:numRef>
              <c:f>'GAP-2010'!$C$611:$S$611</c:f>
            </c:numRef>
          </c:val>
        </c:ser>
        <c:axId val="7839783"/>
        <c:axId val="3449184"/>
      </c:barChart>
      <c:catAx>
        <c:axId val="78397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3449184"/>
        <c:crosses val="autoZero"/>
        <c:auto val="1"/>
        <c:lblOffset val="100"/>
        <c:tickLblSkip val="1"/>
        <c:noMultiLvlLbl val="0"/>
      </c:catAx>
      <c:valAx>
        <c:axId val="3449184"/>
        <c:scaling>
          <c:orientation val="minMax"/>
          <c:max val="1"/>
          <c:min val="0.5"/>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7839783"/>
        <c:crossesAt val="1"/>
        <c:crossBetween val="between"/>
        <c:dispUnits/>
        <c:majorUnit val="0.1"/>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 Percent of 5th Grade Students in Different Demographic Groups Meeting the Passing Standards of TAKS in Mathematics by School Year</a:t>
            </a:r>
          </a:p>
        </c:rich>
      </c:tx>
      <c:layout>
        <c:manualLayout>
          <c:xMode val="factor"/>
          <c:yMode val="factor"/>
          <c:x val="0.0135"/>
          <c:y val="-0.0325"/>
        </c:manualLayout>
      </c:layout>
      <c:spPr>
        <a:noFill/>
        <a:ln w="3175">
          <a:noFill/>
        </a:ln>
      </c:spPr>
    </c:title>
    <c:plotArea>
      <c:layout>
        <c:manualLayout>
          <c:xMode val="edge"/>
          <c:yMode val="edge"/>
          <c:x val="0.0035"/>
          <c:y val="0.134"/>
          <c:w val="0.99575"/>
          <c:h val="0.889"/>
        </c:manualLayout>
      </c:layout>
      <c:barChart>
        <c:barDir val="col"/>
        <c:grouping val="clustered"/>
        <c:varyColors val="0"/>
        <c:ser>
          <c:idx val="3"/>
          <c:order val="0"/>
          <c:tx>
            <c:strRef>
              <c:f>'GAP-2010'!$T$715</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'GAP-2010'!$C$714:$S$714</c:f>
            </c:strRef>
          </c:cat>
          <c:val>
            <c:numRef>
              <c:f>'GAP-2010'!$C$715:$S$715</c:f>
            </c:numRef>
          </c:val>
        </c:ser>
        <c:ser>
          <c:idx val="4"/>
          <c:order val="1"/>
          <c:tx>
            <c:strRef>
              <c:f>'GAP-2010'!$T$716</c:f>
              <c:strCache>
                <c:ptCount val="1"/>
                <c:pt idx="0">
                  <c:v>Black</c:v>
                </c:pt>
              </c:strCache>
            </c:strRef>
          </c:tx>
          <c:spPr>
            <a:solidFill>
              <a:srgbClr val="FF33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'GAP-2010'!$C$714:$S$714</c:f>
            </c:strRef>
          </c:cat>
          <c:val>
            <c:numRef>
              <c:f>'GAP-2010'!$C$716:$S$716</c:f>
            </c:numRef>
          </c:val>
        </c:ser>
        <c:ser>
          <c:idx val="0"/>
          <c:order val="2"/>
          <c:tx>
            <c:strRef>
              <c:f>'GAP-2010'!$T$717</c:f>
              <c:strCache>
                <c:ptCount val="1"/>
                <c:pt idx="0">
                  <c:v>Hispanic</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'GAP-2010'!$C$714:$S$714</c:f>
            </c:strRef>
          </c:cat>
          <c:val>
            <c:numRef>
              <c:f>'GAP-2010'!$C$717:$S$717</c:f>
            </c:numRef>
          </c:val>
        </c:ser>
        <c:ser>
          <c:idx val="1"/>
          <c:order val="3"/>
          <c:tx>
            <c:strRef>
              <c:f>'GAP-2010'!$T$718</c:f>
              <c:strCache>
                <c:ptCount val="1"/>
                <c:pt idx="0">
                  <c:v>White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'GAP-2010'!$C$714:$S$714</c:f>
            </c:strRef>
          </c:cat>
          <c:val>
            <c:numRef>
              <c:f>'GAP-2010'!$C$718:$S$718</c:f>
            </c:numRef>
          </c:val>
        </c:ser>
        <c:ser>
          <c:idx val="5"/>
          <c:order val="4"/>
          <c:tx>
            <c:strRef>
              <c:f>'GAP-2010'!$T$719</c:f>
              <c:strCache>
                <c:ptCount val="1"/>
                <c:pt idx="0">
                  <c:v>Asian</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'GAP-2010'!$C$714:$S$714</c:f>
            </c:strRef>
          </c:cat>
          <c:val>
            <c:numRef>
              <c:f>'GAP-2010'!$C$719:$S$719</c:f>
            </c:numRef>
          </c:val>
        </c:ser>
        <c:ser>
          <c:idx val="2"/>
          <c:order val="5"/>
          <c:tx>
            <c:strRef>
              <c:f>'GAP-2010'!$T$720</c:f>
              <c:strCache>
                <c:ptCount val="1"/>
                <c:pt idx="0">
                  <c:v>Low SES</c:v>
                </c:pt>
              </c:strCache>
            </c:strRef>
          </c:tx>
          <c:spPr>
            <a:solidFill>
              <a:srgbClr val="0808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'GAP-2010'!$C$714:$S$714</c:f>
            </c:strRef>
          </c:cat>
          <c:val>
            <c:numRef>
              <c:f>'GAP-2010'!$C$720:$S$720</c:f>
            </c:numRef>
          </c:val>
        </c:ser>
        <c:axId val="31042657"/>
        <c:axId val="10948458"/>
      </c:barChart>
      <c:catAx>
        <c:axId val="3104265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10948458"/>
        <c:crosses val="autoZero"/>
        <c:auto val="1"/>
        <c:lblOffset val="100"/>
        <c:tickLblSkip val="1"/>
        <c:noMultiLvlLbl val="0"/>
      </c:catAx>
      <c:valAx>
        <c:axId val="10948458"/>
        <c:scaling>
          <c:orientation val="minMax"/>
          <c:max val="1"/>
          <c:min val="0.5"/>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1042657"/>
        <c:crossesAt val="1"/>
        <c:crossBetween val="between"/>
        <c:dispUnits/>
        <c:majorUnit val="0.05"/>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The Annual Change Rate on Public PK Enrollment from 2004 to 2010</a:t>
            </a:r>
          </a:p>
        </c:rich>
      </c:tx>
      <c:layout>
        <c:manualLayout>
          <c:xMode val="factor"/>
          <c:yMode val="factor"/>
          <c:x val="-0.01625"/>
          <c:y val="-0.01825"/>
        </c:manualLayout>
      </c:layout>
      <c:spPr>
        <a:noFill/>
        <a:ln w="3175">
          <a:noFill/>
        </a:ln>
      </c:spPr>
    </c:title>
    <c:plotArea>
      <c:layout>
        <c:manualLayout>
          <c:xMode val="edge"/>
          <c:yMode val="edge"/>
          <c:x val="0.0245"/>
          <c:y val="0.098"/>
          <c:w val="0.96075"/>
          <c:h val="0.792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'GAP-2010'!$B$352:$B$367</c:f>
            </c:strRef>
          </c:cat>
          <c:val>
            <c:numRef>
              <c:f>'GAP-2010'!$L$352:$L$367</c:f>
            </c:numRef>
          </c:val>
        </c:ser>
        <c:axId val="31427259"/>
        <c:axId val="14409876"/>
      </c:barChart>
      <c:catAx>
        <c:axId val="31427259"/>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1200" b="0" i="0" u="none" baseline="0">
                <a:solidFill>
                  <a:srgbClr val="000000"/>
                </a:solidFill>
              </a:defRPr>
            </a:pPr>
          </a:p>
        </c:txPr>
        <c:crossAx val="14409876"/>
        <c:crosses val="autoZero"/>
        <c:auto val="1"/>
        <c:lblOffset val="100"/>
        <c:tickLblSkip val="1"/>
        <c:noMultiLvlLbl val="0"/>
      </c:catAx>
      <c:valAx>
        <c:axId val="14409876"/>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1427259"/>
        <c:crossesAt val="1"/>
        <c:crossBetween val="between"/>
        <c:dispUnits/>
      </c:valAx>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on Meeting Standards in Grade 4 Writing by Educational Entities from 2003 to 2010</a:t>
            </a:r>
          </a:p>
        </c:rich>
      </c:tx>
      <c:layout>
        <c:manualLayout>
          <c:xMode val="factor"/>
          <c:yMode val="factor"/>
          <c:x val="-0.005"/>
          <c:y val="-0.0305"/>
        </c:manualLayout>
      </c:layout>
      <c:spPr>
        <a:noFill/>
        <a:ln w="3175">
          <a:noFill/>
        </a:ln>
      </c:spPr>
    </c:title>
    <c:plotArea>
      <c:layout>
        <c:manualLayout>
          <c:xMode val="edge"/>
          <c:yMode val="edge"/>
          <c:x val="0.022"/>
          <c:y val="0.0975"/>
          <c:w val="0.973"/>
          <c:h val="0.88025"/>
        </c:manualLayout>
      </c:layout>
      <c:barChart>
        <c:barDir val="col"/>
        <c:grouping val="clustered"/>
        <c:varyColors val="0"/>
        <c:ser>
          <c:idx val="0"/>
          <c:order val="0"/>
          <c:tx>
            <c:strRef>
              <c:f>'GAP-2010'!$K$1357</c:f>
              <c:strCache>
                <c:ptCount val="1"/>
                <c:pt idx="0">
                  <c:v>2002-03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'GAP-2010'!$C$1356:$J$1356</c:f>
            </c:strRef>
          </c:cat>
          <c:val>
            <c:numRef>
              <c:f>'GAP-2010'!$C$1357:$J$1357</c:f>
            </c:numRef>
          </c:val>
        </c:ser>
        <c:ser>
          <c:idx val="1"/>
          <c:order val="1"/>
          <c:tx>
            <c:strRef>
              <c:f>'GAP-2010'!$K$1358</c:f>
              <c:strCache>
                <c:ptCount val="1"/>
                <c:pt idx="0">
                  <c:v>2003-04</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'GAP-2010'!$C$1356:$J$1356</c:f>
            </c:strRef>
          </c:cat>
          <c:val>
            <c:numRef>
              <c:f>'GAP-2010'!$C$1358:$J$1358</c:f>
            </c:numRef>
          </c:val>
        </c:ser>
        <c:ser>
          <c:idx val="2"/>
          <c:order val="2"/>
          <c:tx>
            <c:strRef>
              <c:f>'GAP-2010'!$K$1359</c:f>
              <c:strCache>
                <c:ptCount val="1"/>
                <c:pt idx="0">
                  <c:v>2004-05</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'GAP-2010'!$C$1356:$J$1356</c:f>
            </c:strRef>
          </c:cat>
          <c:val>
            <c:numRef>
              <c:f>'GAP-2010'!$C$1359:$J$1359</c:f>
            </c:numRef>
          </c:val>
        </c:ser>
        <c:ser>
          <c:idx val="3"/>
          <c:order val="3"/>
          <c:tx>
            <c:strRef>
              <c:f>'GAP-2010'!$K$1360</c:f>
              <c:strCache>
                <c:ptCount val="1"/>
                <c:pt idx="0">
                  <c:v>2005-06</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'GAP-2010'!$C$1356:$J$1356</c:f>
            </c:strRef>
          </c:cat>
          <c:val>
            <c:numRef>
              <c:f>'GAP-2010'!$C$1360:$J$1360</c:f>
            </c:numRef>
          </c:val>
        </c:ser>
        <c:ser>
          <c:idx val="4"/>
          <c:order val="4"/>
          <c:tx>
            <c:strRef>
              <c:f>'GAP-2010'!$K$1361</c:f>
              <c:strCache>
                <c:ptCount val="1"/>
                <c:pt idx="0">
                  <c:v>2006-07</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'GAP-2010'!$C$1356:$J$1356</c:f>
            </c:strRef>
          </c:cat>
          <c:val>
            <c:numRef>
              <c:f>'GAP-2010'!$C$1361:$J$1361</c:f>
            </c:numRef>
          </c:val>
        </c:ser>
        <c:ser>
          <c:idx val="5"/>
          <c:order val="5"/>
          <c:tx>
            <c:strRef>
              <c:f>'GAP-2010'!$K$1362</c:f>
              <c:strCache>
                <c:ptCount val="1"/>
                <c:pt idx="0">
                  <c:v>2007-08</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'GAP-2010'!$C$1356:$J$1356</c:f>
            </c:strRef>
          </c:cat>
          <c:val>
            <c:numRef>
              <c:f>'GAP-2010'!$C$1362:$J$1362</c:f>
            </c:numRef>
          </c:val>
        </c:ser>
        <c:ser>
          <c:idx val="7"/>
          <c:order val="6"/>
          <c:tx>
            <c:strRef>
              <c:f>'GAP-2010'!$K$1363</c:f>
              <c:strCache>
                <c:ptCount val="1"/>
                <c:pt idx="0">
                  <c:v>2008-09</c:v>
                </c:pt>
              </c:strCache>
            </c:strRef>
          </c:tx>
          <c:spPr>
            <a:solidFill>
              <a:srgbClr val="0808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'GAP-2010'!$C$1363:$J$1363</c:f>
            </c:numRef>
          </c:val>
        </c:ser>
        <c:ser>
          <c:idx val="6"/>
          <c:order val="7"/>
          <c:tx>
            <c:strRef>
              <c:f>'GAP-2010'!$K$1364</c:f>
              <c:strCache>
                <c:ptCount val="1"/>
                <c:pt idx="0">
                  <c:v>2009-10</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'GAP-2010'!$C$1364:$J$1364</c:f>
            </c:numRef>
          </c:val>
        </c:ser>
        <c:axId val="17660393"/>
        <c:axId val="24725810"/>
      </c:barChart>
      <c:catAx>
        <c:axId val="17660393"/>
        <c:scaling>
          <c:orientation val="minMax"/>
        </c:scaling>
        <c:axPos val="b"/>
        <c:delete val="0"/>
        <c:numFmt formatCode="General" sourceLinked="1"/>
        <c:majorTickMark val="out"/>
        <c:minorTickMark val="none"/>
        <c:tickLblPos val="nextTo"/>
        <c:spPr>
          <a:ln w="3175">
            <a:solidFill>
              <a:srgbClr val="000000"/>
            </a:solidFill>
          </a:ln>
        </c:spPr>
        <c:crossAx val="24725810"/>
        <c:crosses val="autoZero"/>
        <c:auto val="1"/>
        <c:lblOffset val="100"/>
        <c:tickLblSkip val="1"/>
        <c:noMultiLvlLbl val="0"/>
      </c:catAx>
      <c:valAx>
        <c:axId val="24725810"/>
        <c:scaling>
          <c:orientation val="minMax"/>
          <c:max val="1"/>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66039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on Meeting Standards in Grade 3 Reading by Educational Entities from 2003 to 2010</a:t>
            </a:r>
          </a:p>
        </c:rich>
      </c:tx>
      <c:layout>
        <c:manualLayout>
          <c:xMode val="factor"/>
          <c:yMode val="factor"/>
          <c:x val="-0.005"/>
          <c:y val="-0.03"/>
        </c:manualLayout>
      </c:layout>
      <c:spPr>
        <a:noFill/>
        <a:ln w="3175">
          <a:noFill/>
        </a:ln>
      </c:spPr>
    </c:title>
    <c:plotArea>
      <c:layout>
        <c:manualLayout>
          <c:xMode val="edge"/>
          <c:yMode val="edge"/>
          <c:x val="0.00575"/>
          <c:y val="0.133"/>
          <c:w val="0.98225"/>
          <c:h val="0.858"/>
        </c:manualLayout>
      </c:layout>
      <c:barChart>
        <c:barDir val="col"/>
        <c:grouping val="clustered"/>
        <c:varyColors val="0"/>
        <c:ser>
          <c:idx val="0"/>
          <c:order val="0"/>
          <c:tx>
            <c:strRef>
              <c:f>'GAP-2010'!$K$1282</c:f>
              <c:strCache>
                <c:ptCount val="1"/>
                <c:pt idx="0">
                  <c:v>2002-03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'GAP-2010'!$C$1282:$J$1282</c:f>
            </c:numRef>
          </c:val>
        </c:ser>
        <c:ser>
          <c:idx val="1"/>
          <c:order val="1"/>
          <c:tx>
            <c:strRef>
              <c:f>'GAP-2010'!$K$1283</c:f>
              <c:strCache>
                <c:ptCount val="1"/>
                <c:pt idx="0">
                  <c:v>2003-04</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'GAP-2010'!$C$1283:$J$1283</c:f>
            </c:numRef>
          </c:val>
        </c:ser>
        <c:ser>
          <c:idx val="2"/>
          <c:order val="2"/>
          <c:tx>
            <c:strRef>
              <c:f>'GAP-2010'!$K$1284</c:f>
              <c:strCache>
                <c:ptCount val="1"/>
                <c:pt idx="0">
                  <c:v>2004-05</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'GAP-2010'!$C$1284:$J$1284</c:f>
            </c:numRef>
          </c:val>
        </c:ser>
        <c:ser>
          <c:idx val="3"/>
          <c:order val="3"/>
          <c:tx>
            <c:strRef>
              <c:f>'GAP-2010'!$K$1285</c:f>
              <c:strCache>
                <c:ptCount val="1"/>
                <c:pt idx="0">
                  <c:v>2005-06</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'GAP-2010'!$C$1285:$J$1285</c:f>
            </c:numRef>
          </c:val>
        </c:ser>
        <c:ser>
          <c:idx val="4"/>
          <c:order val="4"/>
          <c:tx>
            <c:strRef>
              <c:f>'GAP-2010'!$K$1286</c:f>
              <c:strCache>
                <c:ptCount val="1"/>
                <c:pt idx="0">
                  <c:v>2006-07</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'GAP-2010'!$C$1286:$J$1286</c:f>
            </c:numRef>
          </c:val>
        </c:ser>
        <c:ser>
          <c:idx val="5"/>
          <c:order val="5"/>
          <c:tx>
            <c:strRef>
              <c:f>'GAP-2010'!$K$1287</c:f>
              <c:strCache>
                <c:ptCount val="1"/>
                <c:pt idx="0">
                  <c:v>2007-08</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'GAP-2010'!$C$1287:$J$1287</c:f>
            </c:numRef>
          </c:val>
        </c:ser>
        <c:ser>
          <c:idx val="7"/>
          <c:order val="6"/>
          <c:tx>
            <c:strRef>
              <c:f>'GAP-2010'!$K$1288</c:f>
              <c:strCache>
                <c:ptCount val="1"/>
                <c:pt idx="0">
                  <c:v>2008-09</c:v>
                </c:pt>
              </c:strCache>
            </c:strRef>
          </c:tx>
          <c:spPr>
            <a:solidFill>
              <a:srgbClr val="0808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'GAP-2010'!$C$1288:$J$1288</c:f>
            </c:numRef>
          </c:val>
        </c:ser>
        <c:ser>
          <c:idx val="6"/>
          <c:order val="7"/>
          <c:tx>
            <c:strRef>
              <c:f>'GAP-2010'!$K$1289</c:f>
              <c:strCache>
                <c:ptCount val="1"/>
                <c:pt idx="0">
                  <c:v>2009-10</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'GAP-2010'!$C$1281:$J$1281</c:f>
            </c:strRef>
          </c:cat>
          <c:val>
            <c:numRef>
              <c:f>'GAP-2010'!$C$1289:$J$1289</c:f>
            </c:numRef>
          </c:val>
        </c:ser>
        <c:axId val="21205699"/>
        <c:axId val="56633564"/>
      </c:barChart>
      <c:catAx>
        <c:axId val="21205699"/>
        <c:scaling>
          <c:orientation val="minMax"/>
        </c:scaling>
        <c:axPos val="b"/>
        <c:delete val="0"/>
        <c:numFmt formatCode="General" sourceLinked="1"/>
        <c:majorTickMark val="out"/>
        <c:minorTickMark val="none"/>
        <c:tickLblPos val="nextTo"/>
        <c:spPr>
          <a:ln w="3175">
            <a:solidFill>
              <a:srgbClr val="000000"/>
            </a:solidFill>
          </a:ln>
        </c:spPr>
        <c:crossAx val="56633564"/>
        <c:crosses val="autoZero"/>
        <c:auto val="1"/>
        <c:lblOffset val="100"/>
        <c:tickLblSkip val="1"/>
        <c:noMultiLvlLbl val="0"/>
      </c:catAx>
      <c:valAx>
        <c:axId val="56633564"/>
        <c:scaling>
          <c:orientation val="minMax"/>
          <c:max val="1"/>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120569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The Average Annual Change Rate in Grade 3 Reading TAKS from 2003 to 2010 in Different Groups in the State and the ESCs Regions 10 and 11</a:t>
            </a:r>
          </a:p>
        </c:rich>
      </c:tx>
      <c:layout>
        <c:manualLayout>
          <c:xMode val="factor"/>
          <c:yMode val="factor"/>
          <c:x val="0.04775"/>
          <c:y val="-0.0285"/>
        </c:manualLayout>
      </c:layout>
      <c:spPr>
        <a:noFill/>
        <a:ln w="3175">
          <a:noFill/>
        </a:ln>
      </c:spPr>
    </c:title>
    <c:plotArea>
      <c:layout>
        <c:manualLayout>
          <c:xMode val="edge"/>
          <c:yMode val="edge"/>
          <c:x val="0.0165"/>
          <c:y val="0.1515"/>
          <c:w val="0.96775"/>
          <c:h val="0.866"/>
        </c:manualLayout>
      </c:layout>
      <c:lineChart>
        <c:grouping val="standard"/>
        <c:varyColors val="0"/>
        <c:ser>
          <c:idx val="0"/>
          <c:order val="0"/>
          <c:tx>
            <c:strRef>
              <c:f>'GAP-2010'!$B$1323</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'GAP-2010'!$C$1322:$J$1322</c:f>
            </c:strRef>
          </c:cat>
          <c:val>
            <c:numRef>
              <c:f>'GAP-2010'!$C$1323:$J$1323</c:f>
            </c:numRef>
          </c:val>
          <c:smooth val="0"/>
        </c:ser>
        <c:ser>
          <c:idx val="1"/>
          <c:order val="1"/>
          <c:tx>
            <c:strRef>
              <c:f>'GAP-2010'!$B$1324</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'GAP-2010'!$C$1322:$J$1322</c:f>
            </c:strRef>
          </c:cat>
          <c:val>
            <c:numRef>
              <c:f>'GAP-2010'!$C$1324:$J$1324</c:f>
            </c:numRef>
          </c:val>
          <c:smooth val="0"/>
        </c:ser>
        <c:ser>
          <c:idx val="2"/>
          <c:order val="2"/>
          <c:tx>
            <c:strRef>
              <c:f>'GAP-2010'!$B$1325</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'GAP-2010'!$C$1322:$J$1322</c:f>
            </c:strRef>
          </c:cat>
          <c:val>
            <c:numRef>
              <c:f>'GAP-2010'!$C$1325:$J$1325</c:f>
            </c:numRef>
          </c:val>
          <c:smooth val="0"/>
        </c:ser>
        <c:marker val="1"/>
        <c:axId val="39940029"/>
        <c:axId val="23915942"/>
      </c:lineChart>
      <c:catAx>
        <c:axId val="39940029"/>
        <c:scaling>
          <c:orientation val="minMax"/>
        </c:scaling>
        <c:axPos val="b"/>
        <c:delete val="0"/>
        <c:numFmt formatCode="General" sourceLinked="1"/>
        <c:majorTickMark val="out"/>
        <c:minorTickMark val="none"/>
        <c:tickLblPos val="nextTo"/>
        <c:spPr>
          <a:ln w="3175">
            <a:solidFill>
              <a:srgbClr val="000000"/>
            </a:solidFill>
          </a:ln>
        </c:spPr>
        <c:crossAx val="23915942"/>
        <c:crossesAt val="-1.5"/>
        <c:auto val="1"/>
        <c:lblOffset val="100"/>
        <c:tickLblSkip val="1"/>
        <c:noMultiLvlLbl val="0"/>
      </c:catAx>
      <c:valAx>
        <c:axId val="23915942"/>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9940029"/>
        <c:crossesAt val="1"/>
        <c:crossBetween val="between"/>
        <c:dispUnits/>
      </c:valAx>
      <c:dTable>
        <c:showHorzBorder val="1"/>
        <c:showVertBorder val="1"/>
        <c:showOutline val="1"/>
        <c:showKeys val="1"/>
        <c:spPr>
          <a:ln w="3175">
            <a:solidFill>
              <a:srgbClr val="000000"/>
            </a:solidFill>
          </a:ln>
        </c:spPr>
      </c:dTable>
      <c:spPr>
        <a:solidFill>
          <a:srgbClr val="C0C0C0"/>
        </a:solidFill>
        <a:ln w="38100">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The Average Annual Change Rate in Grade 4 Writing TAKS from 2003 to 2010 in Different Groups in the State and the ESC Regions 10 and 11</a:t>
            </a:r>
          </a:p>
        </c:rich>
      </c:tx>
      <c:layout>
        <c:manualLayout>
          <c:xMode val="factor"/>
          <c:yMode val="factor"/>
          <c:x val="0.05375"/>
          <c:y val="-0.03025"/>
        </c:manualLayout>
      </c:layout>
      <c:spPr>
        <a:noFill/>
        <a:ln w="3175">
          <a:noFill/>
        </a:ln>
      </c:spPr>
    </c:title>
    <c:plotArea>
      <c:layout>
        <c:manualLayout>
          <c:xMode val="edge"/>
          <c:yMode val="edge"/>
          <c:x val="0.0145"/>
          <c:y val="0.11775"/>
          <c:w val="0.97925"/>
          <c:h val="0.8705"/>
        </c:manualLayout>
      </c:layout>
      <c:lineChart>
        <c:grouping val="standard"/>
        <c:varyColors val="0"/>
        <c:ser>
          <c:idx val="0"/>
          <c:order val="0"/>
          <c:tx>
            <c:strRef>
              <c:f>'GAP-2010'!$B$1397</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'GAP-2010'!$C$1396:$J$1396</c:f>
              <c:strCache/>
            </c:strRef>
          </c:cat>
          <c:val>
            <c:numRef>
              <c:f>'GAP-2010'!$C$1397:$J$1397</c:f>
              <c:numCache/>
            </c:numRef>
          </c:val>
          <c:smooth val="0"/>
        </c:ser>
        <c:ser>
          <c:idx val="1"/>
          <c:order val="1"/>
          <c:tx>
            <c:strRef>
              <c:f>'GAP-2010'!$B$1398</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'GAP-2010'!$C$1396:$J$1396</c:f>
              <c:strCache/>
            </c:strRef>
          </c:cat>
          <c:val>
            <c:numRef>
              <c:f>'GAP-2010'!$C$1398:$J$1398</c:f>
              <c:numCache/>
            </c:numRef>
          </c:val>
          <c:smooth val="0"/>
        </c:ser>
        <c:ser>
          <c:idx val="2"/>
          <c:order val="2"/>
          <c:tx>
            <c:strRef>
              <c:f>'GAP-2010'!$B$1399</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'GAP-2010'!$C$1396:$J$1396</c:f>
              <c:strCache/>
            </c:strRef>
          </c:cat>
          <c:val>
            <c:numRef>
              <c:f>'GAP-2010'!$C$1399:$J$1399</c:f>
              <c:numCache/>
            </c:numRef>
          </c:val>
          <c:smooth val="0"/>
        </c:ser>
        <c:marker val="1"/>
        <c:axId val="13916887"/>
        <c:axId val="58143120"/>
      </c:lineChart>
      <c:catAx>
        <c:axId val="13916887"/>
        <c:scaling>
          <c:orientation val="minMax"/>
        </c:scaling>
        <c:axPos val="b"/>
        <c:delete val="0"/>
        <c:numFmt formatCode="General" sourceLinked="1"/>
        <c:majorTickMark val="out"/>
        <c:minorTickMark val="none"/>
        <c:tickLblPos val="nextTo"/>
        <c:spPr>
          <a:ln w="3175">
            <a:solidFill>
              <a:srgbClr val="000000"/>
            </a:solidFill>
          </a:ln>
        </c:spPr>
        <c:crossAx val="58143120"/>
        <c:crossesAt val="-1"/>
        <c:auto val="1"/>
        <c:lblOffset val="100"/>
        <c:tickLblSkip val="1"/>
        <c:noMultiLvlLbl val="0"/>
      </c:catAx>
      <c:valAx>
        <c:axId val="58143120"/>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FFFFFF"/>
            </a:solidFill>
          </a:ln>
        </c:spPr>
        <c:crossAx val="1391688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00000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The Average Annual Change Rate in Grade 5 Mathematics TAKS from 2003 to 2010 in Different Groups in the State and the ESC Regions 10 and 11</a:t>
            </a:r>
          </a:p>
        </c:rich>
      </c:tx>
      <c:layout>
        <c:manualLayout>
          <c:xMode val="factor"/>
          <c:yMode val="factor"/>
          <c:x val="0.03825"/>
          <c:y val="-0.03225"/>
        </c:manualLayout>
      </c:layout>
      <c:spPr>
        <a:noFill/>
        <a:ln w="3175">
          <a:noFill/>
        </a:ln>
      </c:spPr>
    </c:title>
    <c:plotArea>
      <c:layout>
        <c:manualLayout>
          <c:xMode val="edge"/>
          <c:yMode val="edge"/>
          <c:x val="0.0065"/>
          <c:y val="0.17025"/>
          <c:w val="0.98575"/>
          <c:h val="0.79225"/>
        </c:manualLayout>
      </c:layout>
      <c:lineChart>
        <c:grouping val="standard"/>
        <c:varyColors val="0"/>
        <c:ser>
          <c:idx val="0"/>
          <c:order val="0"/>
          <c:tx>
            <c:strRef>
              <c:f>'GAP-2010'!$B$1464</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'GAP-2010'!$C$1463:$J$1463</c:f>
            </c:strRef>
          </c:cat>
          <c:val>
            <c:numRef>
              <c:f>'GAP-2010'!$C$1464:$J$1464</c:f>
            </c:numRef>
          </c:val>
          <c:smooth val="0"/>
        </c:ser>
        <c:ser>
          <c:idx val="1"/>
          <c:order val="1"/>
          <c:tx>
            <c:strRef>
              <c:f>'GAP-2010'!$B$1465</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'GAP-2010'!$C$1463:$J$1463</c:f>
            </c:strRef>
          </c:cat>
          <c:val>
            <c:numRef>
              <c:f>'GAP-2010'!$C$1465:$J$1465</c:f>
            </c:numRef>
          </c:val>
          <c:smooth val="0"/>
        </c:ser>
        <c:ser>
          <c:idx val="2"/>
          <c:order val="2"/>
          <c:tx>
            <c:strRef>
              <c:f>'GAP-2010'!$B$1466</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'GAP-2010'!$C$1463:$J$1463</c:f>
            </c:strRef>
          </c:cat>
          <c:val>
            <c:numRef>
              <c:f>'GAP-2010'!$C$1466:$J$1466</c:f>
            </c:numRef>
          </c:val>
          <c:smooth val="0"/>
        </c:ser>
        <c:marker val="1"/>
        <c:axId val="53526033"/>
        <c:axId val="11972250"/>
      </c:lineChart>
      <c:catAx>
        <c:axId val="53526033"/>
        <c:scaling>
          <c:orientation val="minMax"/>
        </c:scaling>
        <c:axPos val="b"/>
        <c:delete val="0"/>
        <c:numFmt formatCode="General" sourceLinked="1"/>
        <c:majorTickMark val="out"/>
        <c:minorTickMark val="none"/>
        <c:tickLblPos val="nextTo"/>
        <c:spPr>
          <a:ln w="3175">
            <a:solidFill>
              <a:srgbClr val="000000"/>
            </a:solidFill>
          </a:ln>
        </c:spPr>
        <c:crossAx val="11972250"/>
        <c:crossesAt val="-2.5"/>
        <c:auto val="1"/>
        <c:lblOffset val="100"/>
        <c:tickLblSkip val="1"/>
        <c:noMultiLvlLbl val="0"/>
      </c:catAx>
      <c:valAx>
        <c:axId val="11972250"/>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352603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Total Number of Public Pre-K Enrollment in Each ISD in 2009-2010</a:t>
            </a:r>
          </a:p>
        </c:rich>
      </c:tx>
      <c:layout>
        <c:manualLayout>
          <c:xMode val="factor"/>
          <c:yMode val="factor"/>
          <c:x val="-0.02"/>
          <c:y val="-0.0345"/>
        </c:manualLayout>
      </c:layout>
      <c:spPr>
        <a:noFill/>
        <a:ln w="3175">
          <a:noFill/>
        </a:ln>
      </c:spPr>
    </c:title>
    <c:plotArea>
      <c:layout>
        <c:manualLayout>
          <c:xMode val="edge"/>
          <c:yMode val="edge"/>
          <c:x val="0.006"/>
          <c:y val="0.1015"/>
          <c:w val="0.979"/>
          <c:h val="0.8"/>
        </c:manualLayout>
      </c:layout>
      <c:barChart>
        <c:barDir val="col"/>
        <c:grouping val="clustered"/>
        <c:varyColors val="0"/>
        <c:ser>
          <c:idx val="0"/>
          <c:order val="0"/>
          <c:tx>
            <c:v>Total Enrollment</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'GAP-2010'!$B$354:$B$367</c:f>
            </c:strRef>
          </c:cat>
          <c:val>
            <c:numRef>
              <c:f>'GAP-2010'!$I$354:$I$367</c:f>
            </c:numRef>
          </c:val>
        </c:ser>
        <c:axId val="40641387"/>
        <c:axId val="30228164"/>
      </c:barChart>
      <c:catAx>
        <c:axId val="4064138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30228164"/>
        <c:crosses val="autoZero"/>
        <c:auto val="1"/>
        <c:lblOffset val="100"/>
        <c:tickLblSkip val="1"/>
        <c:noMultiLvlLbl val="0"/>
      </c:catAx>
      <c:valAx>
        <c:axId val="3022816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0641387"/>
        <c:crossesAt val="1"/>
        <c:crossBetween val="between"/>
        <c:dispUnits/>
      </c:valAx>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0" i="0" u="none" baseline="0">
                <a:solidFill>
                  <a:srgbClr val="000000"/>
                </a:solidFill>
              </a:rPr>
              <a:t>3rd Grade Students Meeting the Passing Standards of TAKS in Reading in 2008-2009 and 2009-2010</a:t>
            </a:r>
          </a:p>
        </c:rich>
      </c:tx>
      <c:layout/>
      <c:spPr>
        <a:noFill/>
        <a:ln w="3175">
          <a:noFill/>
        </a:ln>
      </c:spPr>
    </c:title>
    <c:plotArea>
      <c:layout/>
      <c:barChart>
        <c:barDir val="col"/>
        <c:grouping val="clustered"/>
        <c:varyColors val="0"/>
        <c:ser>
          <c:idx val="0"/>
          <c:order val="0"/>
          <c:tx>
            <c:strRef>
              <c:f>'GAP-2010'!$T$528</c:f>
              <c:strCache>
                <c:ptCount val="1"/>
                <c:pt idx="0">
                  <c:v>2008-09</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inEnd"/>
            <c:showLegendKey val="0"/>
            <c:showVal val="1"/>
            <c:showBubbleSize val="0"/>
            <c:showCatName val="0"/>
            <c:showSerName val="0"/>
            <c:showPercent val="0"/>
          </c:dLbls>
          <c:cat>
            <c:strRef>
              <c:f>'GAP-2010'!$C$527:$S$527</c:f>
            </c:strRef>
          </c:cat>
          <c:val>
            <c:numRef>
              <c:f>'GAP-2010'!$C$528:$S$528</c:f>
            </c:numRef>
          </c:val>
        </c:ser>
        <c:ser>
          <c:idx val="1"/>
          <c:order val="1"/>
          <c:tx>
            <c:strRef>
              <c:f>'GAP-2010'!$T$529</c:f>
              <c:strCache>
                <c:ptCount val="1"/>
                <c:pt idx="0">
                  <c:v>2009-10</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'GAP-2010'!$C$527:$S$527</c:f>
            </c:strRef>
          </c:cat>
          <c:val>
            <c:numRef>
              <c:f>'GAP-2010'!$C$529:$S$529</c:f>
            </c:numRef>
          </c:val>
        </c:ser>
        <c:overlap val="-25"/>
        <c:axId val="3618021"/>
        <c:axId val="32562190"/>
      </c:barChart>
      <c:catAx>
        <c:axId val="3618021"/>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1600" b="0" i="0" u="none" baseline="0">
                <a:solidFill>
                  <a:srgbClr val="000000"/>
                </a:solidFill>
              </a:defRPr>
            </a:pPr>
          </a:p>
        </c:txPr>
        <c:crossAx val="32562190"/>
        <c:crosses val="autoZero"/>
        <c:auto val="1"/>
        <c:lblOffset val="100"/>
        <c:tickLblSkip val="1"/>
        <c:noMultiLvlLbl val="0"/>
      </c:catAx>
      <c:valAx>
        <c:axId val="32562190"/>
        <c:scaling>
          <c:orientation val="minMax"/>
          <c:max val="1"/>
          <c:min val="0.5"/>
        </c:scaling>
        <c:axPos val="l"/>
        <c:delete val="0"/>
        <c:numFmt formatCode="General" sourceLinked="1"/>
        <c:majorTickMark val="out"/>
        <c:minorTickMark val="none"/>
        <c:tickLblPos val="nextTo"/>
        <c:spPr>
          <a:ln w="3175">
            <a:solidFill>
              <a:srgbClr val="808080"/>
            </a:solidFill>
          </a:ln>
        </c:spPr>
        <c:crossAx val="3618021"/>
        <c:crossesAt val="1"/>
        <c:crossBetween val="between"/>
        <c:dispUnits/>
        <c:majorUnit val="0.1"/>
      </c:valAx>
      <c:spPr>
        <a:solidFill>
          <a:srgbClr val="FFFF99"/>
        </a:solidFill>
        <a:ln w="12700">
          <a:solidFill>
            <a:srgbClr val="808080"/>
          </a:solidFill>
        </a:ln>
      </c:spPr>
    </c:plotArea>
    <c:legend>
      <c:legendPos val="b"/>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0" i="0" u="none" baseline="0">
                <a:solidFill>
                  <a:srgbClr val="000000"/>
                </a:solidFill>
              </a:rPr>
              <a:t>4th Grade Students Meeting the Passing Standards in Writing in 2008-2009 and 2009-2010</a:t>
            </a:r>
          </a:p>
        </c:rich>
      </c:tx>
      <c:layout/>
      <c:spPr>
        <a:noFill/>
        <a:ln w="3175">
          <a:noFill/>
        </a:ln>
      </c:spPr>
    </c:title>
    <c:plotArea>
      <c:layout/>
      <c:barChart>
        <c:barDir val="col"/>
        <c:grouping val="clustered"/>
        <c:varyColors val="0"/>
        <c:ser>
          <c:idx val="0"/>
          <c:order val="0"/>
          <c:tx>
            <c:strRef>
              <c:f>'GAP-2010'!$T$637</c:f>
              <c:strCache>
                <c:ptCount val="1"/>
                <c:pt idx="0">
                  <c:v>2008-09</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strRef>
              <c:f>'GAP-2010'!$C$636:$S$636</c:f>
            </c:strRef>
          </c:cat>
          <c:val>
            <c:numRef>
              <c:f>'GAP-2010'!$C$637:$S$637</c:f>
            </c:numRef>
          </c:val>
        </c:ser>
        <c:ser>
          <c:idx val="1"/>
          <c:order val="1"/>
          <c:tx>
            <c:strRef>
              <c:f>'GAP-2010'!$T$638</c:f>
              <c:strCache>
                <c:ptCount val="1"/>
                <c:pt idx="0">
                  <c:v>2009-10</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'GAP-2010'!$C$636:$S$636</c:f>
            </c:strRef>
          </c:cat>
          <c:val>
            <c:numRef>
              <c:f>'GAP-2010'!$C$638:$S$638</c:f>
            </c:numRef>
          </c:val>
        </c:ser>
        <c:overlap val="-25"/>
        <c:axId val="24624255"/>
        <c:axId val="20291704"/>
      </c:barChart>
      <c:catAx>
        <c:axId val="24624255"/>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1600" b="0" i="0" u="none" baseline="0">
                <a:solidFill>
                  <a:srgbClr val="000000"/>
                </a:solidFill>
              </a:defRPr>
            </a:pPr>
          </a:p>
        </c:txPr>
        <c:crossAx val="20291704"/>
        <c:crosses val="autoZero"/>
        <c:auto val="1"/>
        <c:lblOffset val="100"/>
        <c:tickLblSkip val="1"/>
        <c:noMultiLvlLbl val="0"/>
      </c:catAx>
      <c:valAx>
        <c:axId val="20291704"/>
        <c:scaling>
          <c:orientation val="minMax"/>
          <c:max val="1"/>
          <c:min val="0"/>
        </c:scaling>
        <c:axPos val="l"/>
        <c:delete val="0"/>
        <c:numFmt formatCode="General" sourceLinked="1"/>
        <c:majorTickMark val="out"/>
        <c:minorTickMark val="none"/>
        <c:tickLblPos val="nextTo"/>
        <c:spPr>
          <a:ln w="3175">
            <a:solidFill>
              <a:srgbClr val="808080"/>
            </a:solidFill>
          </a:ln>
        </c:spPr>
        <c:crossAx val="24624255"/>
        <c:crossesAt val="1"/>
        <c:crossBetween val="between"/>
        <c:dispUnits/>
      </c:valAx>
      <c:spPr>
        <a:solidFill>
          <a:srgbClr val="FFFF99"/>
        </a:solidFill>
        <a:ln w="12700">
          <a:solidFill>
            <a:srgbClr val="808080"/>
          </a:solidFill>
        </a:ln>
      </c:spPr>
    </c:plotArea>
    <c:legend>
      <c:legendPos val="b"/>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0.05925</cdr:y>
    </cdr:from>
    <cdr:to>
      <cdr:x>0.53125</cdr:x>
      <cdr:y>0.12525</cdr:y>
    </cdr:to>
    <cdr:sp textlink="'GAP-2010'!$B$1426">
      <cdr:nvSpPr>
        <cdr:cNvPr id="1" name="Text Box 2049"/>
        <cdr:cNvSpPr txBox="1">
          <a:spLocks noChangeArrowheads="1"/>
        </cdr:cNvSpPr>
      </cdr:nvSpPr>
      <cdr:spPr>
        <a:xfrm>
          <a:off x="4972050" y="238125"/>
          <a:ext cx="1619250" cy="266700"/>
        </a:xfrm>
        <a:prstGeom prst="rect">
          <a:avLst/>
        </a:prstGeom>
        <a:noFill/>
        <a:ln w="1" cmpd="sng">
          <a:noFill/>
        </a:ln>
      </cdr:spPr>
      <cdr:txBody>
        <a:bodyPr vertOverflow="clip" wrap="square" lIns="27432" tIns="27432" rIns="27432" bIns="27432" anchor="ctr"/>
        <a:p>
          <a:pPr algn="ctr">
            <a:defRPr/>
          </a:pPr>
          <a:fld id="{507e28be-6642-4e72-9a8c-fe43534f2c6b}" type="TxLink">
            <a:rPr lang="en-US" cap="none" sz="1400" b="1" i="0" u="none" baseline="0">
              <a:solidFill>
                <a:srgbClr val="FF0000"/>
              </a:solidFill>
            </a:rPr>
            <a:t>Lancaster </a:t>
          </a:fld>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1432</xdr:row>
      <xdr:rowOff>190500</xdr:rowOff>
    </xdr:from>
    <xdr:to>
      <xdr:col>20</xdr:col>
      <xdr:colOff>28575</xdr:colOff>
      <xdr:row>1455</xdr:row>
      <xdr:rowOff>0</xdr:rowOff>
    </xdr:to>
    <xdr:graphicFrame>
      <xdr:nvGraphicFramePr>
        <xdr:cNvPr id="1" name="Chart 1621"/>
        <xdr:cNvGraphicFramePr/>
      </xdr:nvGraphicFramePr>
      <xdr:xfrm>
        <a:off x="352425" y="145742025"/>
        <a:ext cx="12420600" cy="40576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1364</xdr:row>
      <xdr:rowOff>0</xdr:rowOff>
    </xdr:from>
    <xdr:to>
      <xdr:col>19</xdr:col>
      <xdr:colOff>28575</xdr:colOff>
      <xdr:row>1387</xdr:row>
      <xdr:rowOff>142875</xdr:rowOff>
    </xdr:to>
    <xdr:graphicFrame>
      <xdr:nvGraphicFramePr>
        <xdr:cNvPr id="2" name="Chart 1620"/>
        <xdr:cNvGraphicFramePr/>
      </xdr:nvGraphicFramePr>
      <xdr:xfrm>
        <a:off x="371475" y="132378450"/>
        <a:ext cx="11791950" cy="44100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1289</xdr:row>
      <xdr:rowOff>0</xdr:rowOff>
    </xdr:from>
    <xdr:to>
      <xdr:col>19</xdr:col>
      <xdr:colOff>0</xdr:colOff>
      <xdr:row>1314</xdr:row>
      <xdr:rowOff>0</xdr:rowOff>
    </xdr:to>
    <xdr:graphicFrame>
      <xdr:nvGraphicFramePr>
        <xdr:cNvPr id="3" name="Chart 1619"/>
        <xdr:cNvGraphicFramePr/>
      </xdr:nvGraphicFramePr>
      <xdr:xfrm>
        <a:off x="371475" y="118233825"/>
        <a:ext cx="11763375" cy="45624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1325</xdr:row>
      <xdr:rowOff>0</xdr:rowOff>
    </xdr:from>
    <xdr:to>
      <xdr:col>15</xdr:col>
      <xdr:colOff>533400</xdr:colOff>
      <xdr:row>1348</xdr:row>
      <xdr:rowOff>0</xdr:rowOff>
    </xdr:to>
    <xdr:graphicFrame>
      <xdr:nvGraphicFramePr>
        <xdr:cNvPr id="4" name="Chart 1100"/>
        <xdr:cNvGraphicFramePr/>
      </xdr:nvGraphicFramePr>
      <xdr:xfrm>
        <a:off x="371475" y="124977525"/>
        <a:ext cx="9858375" cy="4438650"/>
      </xdr:xfrm>
      <a:graphic>
        <a:graphicData uri="http://schemas.openxmlformats.org/drawingml/2006/chart">
          <c:chart xmlns:c="http://schemas.openxmlformats.org/drawingml/2006/chart" r:id="rId4"/>
        </a:graphicData>
      </a:graphic>
    </xdr:graphicFrame>
    <xdr:clientData/>
  </xdr:twoCellAnchor>
  <xdr:twoCellAnchor>
    <xdr:from>
      <xdr:col>0</xdr:col>
      <xdr:colOff>361950</xdr:colOff>
      <xdr:row>1394</xdr:row>
      <xdr:rowOff>0</xdr:rowOff>
    </xdr:from>
    <xdr:to>
      <xdr:col>16</xdr:col>
      <xdr:colOff>47625</xdr:colOff>
      <xdr:row>1417</xdr:row>
      <xdr:rowOff>0</xdr:rowOff>
    </xdr:to>
    <xdr:graphicFrame>
      <xdr:nvGraphicFramePr>
        <xdr:cNvPr id="5" name="Chart 1112"/>
        <xdr:cNvGraphicFramePr/>
      </xdr:nvGraphicFramePr>
      <xdr:xfrm>
        <a:off x="361950" y="138845925"/>
        <a:ext cx="9991725" cy="4762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1466</xdr:row>
      <xdr:rowOff>0</xdr:rowOff>
    </xdr:from>
    <xdr:to>
      <xdr:col>17</xdr:col>
      <xdr:colOff>9525</xdr:colOff>
      <xdr:row>1484</xdr:row>
      <xdr:rowOff>28575</xdr:rowOff>
    </xdr:to>
    <xdr:graphicFrame>
      <xdr:nvGraphicFramePr>
        <xdr:cNvPr id="6" name="Chart 1113"/>
        <xdr:cNvGraphicFramePr/>
      </xdr:nvGraphicFramePr>
      <xdr:xfrm>
        <a:off x="381000" y="151647525"/>
        <a:ext cx="10544175" cy="3552825"/>
      </xdr:xfrm>
      <a:graphic>
        <a:graphicData uri="http://schemas.openxmlformats.org/drawingml/2006/chart">
          <c:chart xmlns:c="http://schemas.openxmlformats.org/drawingml/2006/chart" r:id="rId6"/>
        </a:graphicData>
      </a:graphic>
    </xdr:graphicFrame>
    <xdr:clientData/>
  </xdr:twoCellAnchor>
  <xdr:twoCellAnchor>
    <xdr:from>
      <xdr:col>0</xdr:col>
      <xdr:colOff>361950</xdr:colOff>
      <xdr:row>366</xdr:row>
      <xdr:rowOff>190500</xdr:rowOff>
    </xdr:from>
    <xdr:to>
      <xdr:col>13</xdr:col>
      <xdr:colOff>581025</xdr:colOff>
      <xdr:row>384</xdr:row>
      <xdr:rowOff>9525</xdr:rowOff>
    </xdr:to>
    <xdr:graphicFrame>
      <xdr:nvGraphicFramePr>
        <xdr:cNvPr id="7" name="Chart 1506"/>
        <xdr:cNvGraphicFramePr/>
      </xdr:nvGraphicFramePr>
      <xdr:xfrm>
        <a:off x="361950" y="74447400"/>
        <a:ext cx="8696325" cy="340995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528</xdr:row>
      <xdr:rowOff>180975</xdr:rowOff>
    </xdr:from>
    <xdr:to>
      <xdr:col>21</xdr:col>
      <xdr:colOff>495300</xdr:colOff>
      <xdr:row>547</xdr:row>
      <xdr:rowOff>161925</xdr:rowOff>
    </xdr:to>
    <xdr:graphicFrame>
      <xdr:nvGraphicFramePr>
        <xdr:cNvPr id="8" name="Chart 1509"/>
        <xdr:cNvGraphicFramePr/>
      </xdr:nvGraphicFramePr>
      <xdr:xfrm>
        <a:off x="371475" y="99822000"/>
        <a:ext cx="13477875"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638</xdr:row>
      <xdr:rowOff>9525</xdr:rowOff>
    </xdr:from>
    <xdr:to>
      <xdr:col>19</xdr:col>
      <xdr:colOff>0</xdr:colOff>
      <xdr:row>656</xdr:row>
      <xdr:rowOff>152400</xdr:rowOff>
    </xdr:to>
    <xdr:graphicFrame>
      <xdr:nvGraphicFramePr>
        <xdr:cNvPr id="9" name="Chart 1509"/>
        <xdr:cNvGraphicFramePr/>
      </xdr:nvGraphicFramePr>
      <xdr:xfrm>
        <a:off x="371475" y="107232450"/>
        <a:ext cx="11763375"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748</xdr:row>
      <xdr:rowOff>66675</xdr:rowOff>
    </xdr:from>
    <xdr:to>
      <xdr:col>18</xdr:col>
      <xdr:colOff>571500</xdr:colOff>
      <xdr:row>765</xdr:row>
      <xdr:rowOff>0</xdr:rowOff>
    </xdr:to>
    <xdr:graphicFrame>
      <xdr:nvGraphicFramePr>
        <xdr:cNvPr id="10" name="Chart 1509"/>
        <xdr:cNvGraphicFramePr/>
      </xdr:nvGraphicFramePr>
      <xdr:xfrm>
        <a:off x="371475" y="114595275"/>
        <a:ext cx="11725275" cy="0"/>
      </xdr:xfrm>
      <a:graphic>
        <a:graphicData uri="http://schemas.openxmlformats.org/drawingml/2006/chart">
          <c:chart xmlns:c="http://schemas.openxmlformats.org/drawingml/2006/chart" r:id="rId10"/>
        </a:graphicData>
      </a:graphic>
    </xdr:graphicFrame>
    <xdr:clientData/>
  </xdr:twoCellAnchor>
  <xdr:twoCellAnchor>
    <xdr:from>
      <xdr:col>0</xdr:col>
      <xdr:colOff>361950</xdr:colOff>
      <xdr:row>391</xdr:row>
      <xdr:rowOff>0</xdr:rowOff>
    </xdr:from>
    <xdr:to>
      <xdr:col>15</xdr:col>
      <xdr:colOff>409575</xdr:colOff>
      <xdr:row>407</xdr:row>
      <xdr:rowOff>9525</xdr:rowOff>
    </xdr:to>
    <xdr:graphicFrame>
      <xdr:nvGraphicFramePr>
        <xdr:cNvPr id="11" name="Chart 1506"/>
        <xdr:cNvGraphicFramePr/>
      </xdr:nvGraphicFramePr>
      <xdr:xfrm>
        <a:off x="361950" y="79686150"/>
        <a:ext cx="9744075" cy="320992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482</xdr:row>
      <xdr:rowOff>171450</xdr:rowOff>
    </xdr:from>
    <xdr:to>
      <xdr:col>21</xdr:col>
      <xdr:colOff>571500</xdr:colOff>
      <xdr:row>503</xdr:row>
      <xdr:rowOff>152400</xdr:rowOff>
    </xdr:to>
    <xdr:graphicFrame>
      <xdr:nvGraphicFramePr>
        <xdr:cNvPr id="12" name="Chart 1488"/>
        <xdr:cNvGraphicFramePr/>
      </xdr:nvGraphicFramePr>
      <xdr:xfrm>
        <a:off x="371475" y="95221425"/>
        <a:ext cx="13554075" cy="41529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611</xdr:row>
      <xdr:rowOff>0</xdr:rowOff>
    </xdr:from>
    <xdr:to>
      <xdr:col>21</xdr:col>
      <xdr:colOff>533400</xdr:colOff>
      <xdr:row>632</xdr:row>
      <xdr:rowOff>0</xdr:rowOff>
    </xdr:to>
    <xdr:graphicFrame>
      <xdr:nvGraphicFramePr>
        <xdr:cNvPr id="13" name="Chart 1488"/>
        <xdr:cNvGraphicFramePr/>
      </xdr:nvGraphicFramePr>
      <xdr:xfrm>
        <a:off x="371475" y="102631875"/>
        <a:ext cx="13515975" cy="420052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720</xdr:row>
      <xdr:rowOff>9525</xdr:rowOff>
    </xdr:from>
    <xdr:to>
      <xdr:col>21</xdr:col>
      <xdr:colOff>561975</xdr:colOff>
      <xdr:row>741</xdr:row>
      <xdr:rowOff>0</xdr:rowOff>
    </xdr:to>
    <xdr:graphicFrame>
      <xdr:nvGraphicFramePr>
        <xdr:cNvPr id="14" name="Chart 1488"/>
        <xdr:cNvGraphicFramePr/>
      </xdr:nvGraphicFramePr>
      <xdr:xfrm>
        <a:off x="371475" y="109804200"/>
        <a:ext cx="13544550" cy="4191000"/>
      </xdr:xfrm>
      <a:graphic>
        <a:graphicData uri="http://schemas.openxmlformats.org/drawingml/2006/chart">
          <c:chart xmlns:c="http://schemas.openxmlformats.org/drawingml/2006/chart" r:id="rId14"/>
        </a:graphicData>
      </a:graphic>
    </xdr:graphicFrame>
    <xdr:clientData/>
  </xdr:twoCellAnchor>
  <xdr:twoCellAnchor>
    <xdr:from>
      <xdr:col>0</xdr:col>
      <xdr:colOff>361950</xdr:colOff>
      <xdr:row>417</xdr:row>
      <xdr:rowOff>0</xdr:rowOff>
    </xdr:from>
    <xdr:to>
      <xdr:col>14</xdr:col>
      <xdr:colOff>190500</xdr:colOff>
      <xdr:row>433</xdr:row>
      <xdr:rowOff>9525</xdr:rowOff>
    </xdr:to>
    <xdr:graphicFrame>
      <xdr:nvGraphicFramePr>
        <xdr:cNvPr id="15" name="Chart 1506"/>
        <xdr:cNvGraphicFramePr/>
      </xdr:nvGraphicFramePr>
      <xdr:xfrm>
        <a:off x="361950" y="85725000"/>
        <a:ext cx="8915400" cy="3209925"/>
      </xdr:xfrm>
      <a:graphic>
        <a:graphicData uri="http://schemas.openxmlformats.org/drawingml/2006/chart">
          <c:chart xmlns:c="http://schemas.openxmlformats.org/drawingml/2006/chart" r:id="rId15"/>
        </a:graphicData>
      </a:graphic>
    </xdr:graphicFrame>
    <xdr:clientData/>
  </xdr:twoCellAnchor>
  <xdr:twoCellAnchor>
    <xdr:from>
      <xdr:col>7</xdr:col>
      <xdr:colOff>514350</xdr:colOff>
      <xdr:row>1</xdr:row>
      <xdr:rowOff>419100</xdr:rowOff>
    </xdr:from>
    <xdr:to>
      <xdr:col>14</xdr:col>
      <xdr:colOff>114300</xdr:colOff>
      <xdr:row>1</xdr:row>
      <xdr:rowOff>3705225</xdr:rowOff>
    </xdr:to>
    <xdr:pic>
      <xdr:nvPicPr>
        <xdr:cNvPr id="16" name="Picture 1049" descr="P-16CouncilLogo"/>
        <xdr:cNvPicPr preferRelativeResize="1">
          <a:picLocks noChangeAspect="1"/>
        </xdr:cNvPicPr>
      </xdr:nvPicPr>
      <xdr:blipFill>
        <a:blip r:embed="rId16"/>
        <a:stretch>
          <a:fillRect/>
        </a:stretch>
      </xdr:blipFill>
      <xdr:spPr>
        <a:xfrm>
          <a:off x="5114925" y="704850"/>
          <a:ext cx="4086225" cy="3276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0.45875</cdr:x>
      <cdr:y>0.04025</cdr:y>
    </cdr:from>
    <cdr:to>
      <cdr:x>0.606</cdr:x>
      <cdr:y>0.10975</cdr:y>
    </cdr:to>
    <cdr:sp textlink="'GAP-2010'!$B$1357">
      <cdr:nvSpPr>
        <cdr:cNvPr id="1" name="Text Box 1"/>
        <cdr:cNvSpPr txBox="1">
          <a:spLocks noChangeArrowheads="1"/>
        </cdr:cNvSpPr>
      </cdr:nvSpPr>
      <cdr:spPr>
        <a:xfrm>
          <a:off x="5400675" y="171450"/>
          <a:ext cx="1733550" cy="304800"/>
        </a:xfrm>
        <a:prstGeom prst="rect">
          <a:avLst/>
        </a:prstGeom>
        <a:noFill/>
        <a:ln w="1" cmpd="sng">
          <a:noFill/>
        </a:ln>
      </cdr:spPr>
      <cdr:txBody>
        <a:bodyPr vertOverflow="clip" wrap="square" lIns="27432" tIns="27432" rIns="27432" bIns="27432" anchor="ctr"/>
        <a:p>
          <a:pPr algn="ctr">
            <a:defRPr/>
          </a:pPr>
          <a:fld id="{ae41a5c4-27e2-4c4e-9ae7-ac259540a210}" type="TxLink">
            <a:rPr lang="en-US" cap="none" sz="1400" b="1" i="0" u="none" baseline="0">
              <a:solidFill>
                <a:srgbClr val="FF0000"/>
              </a:solidFill>
            </a:rPr>
            <a:t>Cedar Hill </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0.41525</cdr:x>
      <cdr:y>0.04925</cdr:y>
    </cdr:from>
    <cdr:to>
      <cdr:x>0.6135</cdr:x>
      <cdr:y>0.11475</cdr:y>
    </cdr:to>
    <cdr:sp textlink="'GAP-2010'!$B$1282">
      <cdr:nvSpPr>
        <cdr:cNvPr id="1" name="Text Box 3073"/>
        <cdr:cNvSpPr txBox="1">
          <a:spLocks noChangeArrowheads="1"/>
        </cdr:cNvSpPr>
      </cdr:nvSpPr>
      <cdr:spPr>
        <a:xfrm>
          <a:off x="4876800" y="219075"/>
          <a:ext cx="2333625" cy="295275"/>
        </a:xfrm>
        <a:prstGeom prst="rect">
          <a:avLst/>
        </a:prstGeom>
        <a:noFill/>
        <a:ln w="1" cmpd="sng">
          <a:noFill/>
        </a:ln>
      </cdr:spPr>
      <cdr:txBody>
        <a:bodyPr vertOverflow="clip" wrap="square" lIns="27432" tIns="27432" rIns="27432" bIns="27432" anchor="ctr"/>
        <a:p>
          <a:pPr algn="ctr">
            <a:defRPr/>
          </a:pPr>
          <a:fld id="{fc178d0c-33e5-4fea-a084-185517566847}" type="TxLink">
            <a:rPr lang="en-US" cap="none" sz="1400" b="1" i="0" u="none" baseline="0">
              <a:solidFill>
                <a:srgbClr val="FF0000"/>
              </a:solidFill>
            </a:rPr>
            <a:t>Region 10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cdr:x>
      <cdr:y>0</cdr:y>
    </cdr:from>
    <cdr:to>
      <cdr:x>0.6385</cdr:x>
      <cdr:y>0.0115</cdr:y>
    </cdr:to>
    <cdr:sp textlink="'GAP-2010'!$B$568">
      <cdr:nvSpPr>
        <cdr:cNvPr id="1" name="Text Box 1025"/>
        <cdr:cNvSpPr txBox="1">
          <a:spLocks noChangeArrowheads="1"/>
        </cdr:cNvSpPr>
      </cdr:nvSpPr>
      <cdr:spPr>
        <a:xfrm>
          <a:off x="6124575" y="0"/>
          <a:ext cx="2476500" cy="0"/>
        </a:xfrm>
        <a:prstGeom prst="rect">
          <a:avLst/>
        </a:prstGeom>
        <a:noFill/>
        <a:ln w="1" cmpd="sng">
          <a:noFill/>
        </a:ln>
      </cdr:spPr>
      <cdr:txBody>
        <a:bodyPr vertOverflow="clip" wrap="square" lIns="27432" tIns="27432" rIns="27432" bIns="27432" anchor="ctr"/>
        <a:p>
          <a:pPr algn="ctr">
            <a:defRPr/>
          </a:pPr>
          <a:fld id="{dc1ccaea-d56e-4d6f-b0e7-6897404f970e}" type="TxLink">
            <a:rPr lang="en-US" cap="none" sz="1600" b="1" i="0" u="none" baseline="0">
              <a:solidFill>
                <a:srgbClr val="FF0000"/>
              </a:solidFill>
            </a:rPr>
            <a:t>Hispanic</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0.46375</cdr:x>
      <cdr:y>0</cdr:y>
    </cdr:from>
    <cdr:to>
      <cdr:x>0.6225</cdr:x>
      <cdr:y>0.006</cdr:y>
    </cdr:to>
    <cdr:sp textlink="'GAP-2010'!$B$683">
      <cdr:nvSpPr>
        <cdr:cNvPr id="1" name="Text Box 1"/>
        <cdr:cNvSpPr txBox="1">
          <a:spLocks noChangeArrowheads="1"/>
        </cdr:cNvSpPr>
      </cdr:nvSpPr>
      <cdr:spPr>
        <a:xfrm>
          <a:off x="5448300" y="0"/>
          <a:ext cx="1866900" cy="0"/>
        </a:xfrm>
        <a:prstGeom prst="rect">
          <a:avLst/>
        </a:prstGeom>
        <a:noFill/>
        <a:ln w="1" cmpd="sng">
          <a:noFill/>
        </a:ln>
      </cdr:spPr>
      <cdr:txBody>
        <a:bodyPr vertOverflow="clip" wrap="square" lIns="27432" tIns="27432" rIns="27432" bIns="27432" anchor="ctr"/>
        <a:p>
          <a:pPr algn="ctr">
            <a:defRPr/>
          </a:pPr>
          <a:fld id="{5a79ba0e-0cf0-46d9-9e21-caeb9e7d4818}" type="TxLink">
            <a:rPr lang="en-US" cap="none" sz="1600" b="1" i="0" u="none" baseline="0">
              <a:solidFill>
                <a:srgbClr val="FF0000"/>
              </a:solidFill>
            </a:rPr>
            <a:t> </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cdr:x>
      <cdr:y>0</cdr:y>
    </cdr:from>
    <cdr:to>
      <cdr:x>0.61125</cdr:x>
      <cdr:y>0.03475</cdr:y>
    </cdr:to>
    <cdr:sp textlink="'GAP-2010'!$B$797">
      <cdr:nvSpPr>
        <cdr:cNvPr id="1" name="Text Box 2049"/>
        <cdr:cNvSpPr txBox="1">
          <a:spLocks noChangeArrowheads="1"/>
        </cdr:cNvSpPr>
      </cdr:nvSpPr>
      <cdr:spPr>
        <a:xfrm>
          <a:off x="4591050" y="0"/>
          <a:ext cx="2571750" cy="0"/>
        </a:xfrm>
        <a:prstGeom prst="rect">
          <a:avLst/>
        </a:prstGeom>
        <a:noFill/>
        <a:ln w="1" cmpd="sng">
          <a:noFill/>
        </a:ln>
      </cdr:spPr>
      <cdr:txBody>
        <a:bodyPr vertOverflow="clip" wrap="square" lIns="27432" tIns="27432" rIns="27432" bIns="27432" anchor="ctr"/>
        <a:p>
          <a:pPr algn="ctr">
            <a:defRPr/>
          </a:pPr>
          <a:fld id="{4eefaa24-1895-49cd-8bc6-940c608bb2a4}" type="TxLink">
            <a:rPr lang="en-US" cap="none" sz="1200" b="0" i="0" u="none" baseline="0">
              <a:solidFill>
                <a:srgbClr val="FF0000"/>
              </a:solidFill>
            </a:rPr>
            <a:t>Region 11</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0.44625</cdr:x>
      <cdr:y>0.0615</cdr:y>
    </cdr:from>
    <cdr:to>
      <cdr:x>0.575</cdr:x>
      <cdr:y>0.127</cdr:y>
    </cdr:to>
    <cdr:sp textlink="'GAP-2010'!$B$478">
      <cdr:nvSpPr>
        <cdr:cNvPr id="1" name="Text Box 1"/>
        <cdr:cNvSpPr txBox="1">
          <a:spLocks noChangeArrowheads="1"/>
        </cdr:cNvSpPr>
      </cdr:nvSpPr>
      <cdr:spPr>
        <a:xfrm>
          <a:off x="6048375" y="247650"/>
          <a:ext cx="1743075" cy="276225"/>
        </a:xfrm>
        <a:prstGeom prst="rect">
          <a:avLst/>
        </a:prstGeom>
        <a:noFill/>
        <a:ln w="1" cmpd="sng">
          <a:noFill/>
        </a:ln>
      </cdr:spPr>
      <cdr:txBody>
        <a:bodyPr vertOverflow="clip" wrap="square" lIns="27432" tIns="27432" rIns="27432" bIns="27432" anchor="ctr"/>
        <a:p>
          <a:pPr algn="ctr">
            <a:defRPr/>
          </a:pPr>
          <a:fld id="{bcf1be19-f4fb-43df-a462-bd5025e09281}" type="TxLink">
            <a:rPr lang="en-US" cap="none" sz="1400" b="1" i="0" u="none" baseline="0">
              <a:solidFill>
                <a:srgbClr val="FF0000"/>
              </a:solidFill>
            </a:rPr>
            <a:t>2009-10</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0.45125</cdr:x>
      <cdr:y>0.06475</cdr:y>
    </cdr:from>
    <cdr:to>
      <cdr:x>0.56975</cdr:x>
      <cdr:y>0.13925</cdr:y>
    </cdr:to>
    <cdr:sp textlink="'GAP-2010'!$B$606">
      <cdr:nvSpPr>
        <cdr:cNvPr id="1" name="Text Box 1025"/>
        <cdr:cNvSpPr txBox="1">
          <a:spLocks noChangeArrowheads="1"/>
        </cdr:cNvSpPr>
      </cdr:nvSpPr>
      <cdr:spPr>
        <a:xfrm>
          <a:off x="6096000" y="266700"/>
          <a:ext cx="1600200" cy="314325"/>
        </a:xfrm>
        <a:prstGeom prst="rect">
          <a:avLst/>
        </a:prstGeom>
        <a:noFill/>
        <a:ln w="1" cmpd="sng">
          <a:noFill/>
        </a:ln>
      </cdr:spPr>
      <cdr:txBody>
        <a:bodyPr vertOverflow="clip" wrap="square" lIns="27432" tIns="27432" rIns="27432" bIns="27432" anchor="ctr"/>
        <a:p>
          <a:pPr algn="ctr">
            <a:defRPr/>
          </a:pPr>
          <a:fld id="{92860f0b-ae36-486d-b653-42ec8375c835}" type="TxLink">
            <a:rPr lang="en-US" cap="none" sz="1400" b="1" i="0" u="none" baseline="0">
              <a:solidFill>
                <a:srgbClr val="FF0000"/>
              </a:solidFill>
            </a:rPr>
            <a:t>2009-10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cdr:x>
      <cdr:y>0.0785</cdr:y>
    </cdr:from>
    <cdr:to>
      <cdr:x>0.542</cdr:x>
      <cdr:y>0.15725</cdr:y>
    </cdr:to>
    <cdr:sp textlink="'GAP-2010'!$B$715">
      <cdr:nvSpPr>
        <cdr:cNvPr id="1" name="Text Box 1"/>
        <cdr:cNvSpPr txBox="1">
          <a:spLocks noChangeArrowheads="1"/>
        </cdr:cNvSpPr>
      </cdr:nvSpPr>
      <cdr:spPr>
        <a:xfrm>
          <a:off x="5476875" y="323850"/>
          <a:ext cx="1857375" cy="333375"/>
        </a:xfrm>
        <a:prstGeom prst="rect">
          <a:avLst/>
        </a:prstGeom>
        <a:noFill/>
        <a:ln w="1" cmpd="sng">
          <a:noFill/>
        </a:ln>
      </cdr:spPr>
      <cdr:txBody>
        <a:bodyPr vertOverflow="clip" wrap="square" lIns="27432" tIns="27432" rIns="27432" bIns="27432" anchor="ctr"/>
        <a:p>
          <a:pPr algn="ctr">
            <a:defRPr/>
          </a:pPr>
          <a:fld id="{647c0373-1157-4f8b-9f31-862c57432c31}" type="TxLink">
            <a:rPr lang="en-US" cap="none" sz="1400" b="1" i="0" u="none" baseline="0">
              <a:solidFill>
                <a:srgbClr val="FF0000"/>
              </a:solidFill>
            </a:rPr>
            <a:t>2008-09</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02"/>
  <sheetViews>
    <sheetView showGridLines="0" tabSelected="1" view="pageBreakPreview" zoomScale="75" zoomScaleNormal="75" zoomScaleSheetLayoutView="75" zoomScalePageLayoutView="0" workbookViewId="0" topLeftCell="A1347">
      <selection activeCell="B712" sqref="B712"/>
    </sheetView>
  </sheetViews>
  <sheetFormatPr defaultColWidth="8.8515625" defaultRowHeight="12.75"/>
  <cols>
    <col min="1" max="1" width="5.57421875" style="1" customWidth="1"/>
    <col min="2" max="2" width="12.00390625" style="1" customWidth="1"/>
    <col min="3" max="3" width="12.7109375" style="1" customWidth="1"/>
    <col min="4" max="4" width="10.7109375" style="1" customWidth="1"/>
    <col min="5" max="5" width="9.140625" style="1" customWidth="1"/>
    <col min="6" max="6" width="9.7109375" style="1" customWidth="1"/>
    <col min="7" max="9" width="9.140625" style="1" customWidth="1"/>
    <col min="10" max="10" width="9.8515625" style="1" customWidth="1"/>
    <col min="11" max="11" width="11.7109375" style="1" customWidth="1"/>
    <col min="12" max="22" width="9.140625" style="1" customWidth="1"/>
    <col min="23" max="23" width="8.421875" style="1" customWidth="1"/>
    <col min="24" max="26" width="9.140625" style="1" customWidth="1"/>
    <col min="27" max="16384" width="8.8515625" style="1" customWidth="1"/>
  </cols>
  <sheetData>
    <row r="1" spans="2:22" s="156" customFormat="1" ht="22.5" customHeight="1">
      <c r="B1" s="225" t="s">
        <v>228</v>
      </c>
      <c r="C1" s="225"/>
      <c r="D1" s="225"/>
      <c r="E1" s="225"/>
      <c r="F1" s="225"/>
      <c r="G1" s="225"/>
      <c r="H1" s="225"/>
      <c r="I1" s="225"/>
      <c r="J1" s="225"/>
      <c r="K1" s="225"/>
      <c r="L1" s="225"/>
      <c r="M1" s="226"/>
      <c r="N1" s="226"/>
      <c r="O1" s="226"/>
      <c r="P1" s="226"/>
      <c r="Q1" s="226"/>
      <c r="R1" s="226"/>
      <c r="S1" s="226"/>
      <c r="T1" s="226"/>
      <c r="U1" s="226"/>
      <c r="V1" s="226"/>
    </row>
    <row r="2" spans="2:22" s="133" customFormat="1" ht="304.5" customHeight="1">
      <c r="B2" s="227"/>
      <c r="C2" s="227"/>
      <c r="D2" s="227"/>
      <c r="E2" s="227"/>
      <c r="F2" s="227"/>
      <c r="G2" s="227"/>
      <c r="H2" s="227"/>
      <c r="I2" s="227"/>
      <c r="J2" s="227"/>
      <c r="K2" s="227"/>
      <c r="L2" s="179"/>
      <c r="M2" s="179"/>
      <c r="N2" s="179"/>
      <c r="O2" s="179"/>
      <c r="P2" s="179"/>
      <c r="Q2" s="179"/>
      <c r="R2" s="179"/>
      <c r="S2" s="179"/>
      <c r="T2" s="179"/>
      <c r="U2" s="179"/>
      <c r="V2" s="179"/>
    </row>
    <row r="3" spans="1:22" s="65" customFormat="1" ht="15.75">
      <c r="A3" s="136"/>
      <c r="B3" s="228" t="s">
        <v>229</v>
      </c>
      <c r="C3" s="228"/>
      <c r="D3" s="228"/>
      <c r="E3" s="228"/>
      <c r="F3" s="228"/>
      <c r="G3" s="228"/>
      <c r="H3" s="228"/>
      <c r="I3" s="228"/>
      <c r="J3" s="228"/>
      <c r="K3" s="228"/>
      <c r="L3" s="228"/>
      <c r="M3" s="176"/>
      <c r="N3" s="176"/>
      <c r="O3" s="176"/>
      <c r="P3" s="176"/>
      <c r="Q3" s="176"/>
      <c r="R3" s="176"/>
      <c r="S3" s="176"/>
      <c r="T3" s="176"/>
      <c r="U3" s="176"/>
      <c r="V3" s="176"/>
    </row>
    <row r="4" spans="1:22" s="65" customFormat="1" ht="15.75">
      <c r="A4" s="136"/>
      <c r="B4" s="166"/>
      <c r="C4" s="166"/>
      <c r="D4" s="166"/>
      <c r="E4" s="166"/>
      <c r="F4" s="166"/>
      <c r="G4" s="166"/>
      <c r="H4" s="166"/>
      <c r="I4" s="166"/>
      <c r="J4" s="166"/>
      <c r="K4" s="166"/>
      <c r="L4" s="166"/>
      <c r="M4" s="156"/>
      <c r="N4" s="156"/>
      <c r="O4" s="156"/>
      <c r="P4" s="156"/>
      <c r="Q4" s="156"/>
      <c r="R4" s="156"/>
      <c r="S4" s="156"/>
      <c r="T4" s="156"/>
      <c r="U4" s="156"/>
      <c r="V4" s="156"/>
    </row>
    <row r="5" spans="1:22" s="65" customFormat="1" ht="17.25" customHeight="1">
      <c r="A5" s="136"/>
      <c r="B5" s="136" t="s">
        <v>46</v>
      </c>
      <c r="C5" s="166"/>
      <c r="D5" s="166"/>
      <c r="E5" s="166"/>
      <c r="F5" s="166"/>
      <c r="G5" s="166"/>
      <c r="H5" s="166"/>
      <c r="I5" s="166"/>
      <c r="J5" s="166"/>
      <c r="K5" s="166"/>
      <c r="L5" s="166"/>
      <c r="M5" s="136"/>
      <c r="N5" s="136"/>
      <c r="O5" s="136"/>
      <c r="P5" s="136"/>
      <c r="Q5" s="136"/>
      <c r="R5" s="136"/>
      <c r="S5" s="136"/>
      <c r="T5" s="136"/>
      <c r="U5" s="136"/>
      <c r="V5" s="136"/>
    </row>
    <row r="6" spans="1:22" s="65" customFormat="1" ht="15.75" customHeight="1">
      <c r="A6" s="136"/>
      <c r="B6" s="136" t="s">
        <v>47</v>
      </c>
      <c r="C6" s="166"/>
      <c r="D6" s="166"/>
      <c r="E6" s="166"/>
      <c r="F6" s="166"/>
      <c r="G6" s="166"/>
      <c r="H6" s="166"/>
      <c r="I6" s="166"/>
      <c r="J6" s="166"/>
      <c r="K6" s="166"/>
      <c r="L6" s="166"/>
      <c r="M6" s="136"/>
      <c r="N6" s="136"/>
      <c r="O6" s="136"/>
      <c r="P6" s="136"/>
      <c r="Q6" s="136"/>
      <c r="R6" s="136"/>
      <c r="S6" s="136"/>
      <c r="T6" s="136"/>
      <c r="U6" s="136"/>
      <c r="V6" s="136"/>
    </row>
    <row r="7" spans="1:22" s="65" customFormat="1" ht="16.5" customHeight="1">
      <c r="A7" s="136"/>
      <c r="B7" s="136" t="s">
        <v>2</v>
      </c>
      <c r="C7" s="166"/>
      <c r="D7" s="166"/>
      <c r="E7" s="166"/>
      <c r="F7" s="166"/>
      <c r="G7" s="166"/>
      <c r="H7" s="166"/>
      <c r="I7" s="166"/>
      <c r="J7" s="166"/>
      <c r="K7" s="166"/>
      <c r="L7" s="166"/>
      <c r="M7" s="136"/>
      <c r="N7" s="136"/>
      <c r="O7" s="136"/>
      <c r="P7" s="136"/>
      <c r="Q7" s="136"/>
      <c r="R7" s="136"/>
      <c r="S7" s="136"/>
      <c r="T7" s="136"/>
      <c r="U7" s="136"/>
      <c r="V7" s="136"/>
    </row>
    <row r="8" spans="1:22" s="65" customFormat="1" ht="15.75">
      <c r="A8" s="136"/>
      <c r="B8" s="136" t="s">
        <v>48</v>
      </c>
      <c r="C8" s="136"/>
      <c r="D8" s="136"/>
      <c r="E8" s="136"/>
      <c r="F8" s="136"/>
      <c r="G8" s="136"/>
      <c r="H8" s="136"/>
      <c r="I8" s="136"/>
      <c r="J8" s="136"/>
      <c r="K8" s="136"/>
      <c r="L8" s="136"/>
      <c r="M8" s="136"/>
      <c r="N8" s="136"/>
      <c r="O8" s="136"/>
      <c r="P8" s="136"/>
      <c r="Q8" s="136"/>
      <c r="R8" s="136"/>
      <c r="S8" s="136"/>
      <c r="T8" s="136"/>
      <c r="U8" s="136"/>
      <c r="V8" s="136"/>
    </row>
    <row r="9" spans="1:22" s="65" customFormat="1" ht="15.75">
      <c r="A9" s="136"/>
      <c r="B9" s="136" t="s">
        <v>49</v>
      </c>
      <c r="C9" s="136"/>
      <c r="D9" s="136"/>
      <c r="E9" s="136"/>
      <c r="F9" s="136"/>
      <c r="G9" s="136"/>
      <c r="H9" s="136"/>
      <c r="I9" s="136"/>
      <c r="J9" s="136"/>
      <c r="K9" s="136"/>
      <c r="L9" s="136"/>
      <c r="M9" s="136"/>
      <c r="N9" s="136"/>
      <c r="O9" s="136"/>
      <c r="P9" s="136"/>
      <c r="Q9" s="136"/>
      <c r="R9" s="136"/>
      <c r="S9" s="136"/>
      <c r="T9" s="136"/>
      <c r="U9" s="136"/>
      <c r="V9" s="136"/>
    </row>
    <row r="10" spans="1:22" s="65" customFormat="1" ht="15.75">
      <c r="A10" s="136"/>
      <c r="B10" s="136" t="s">
        <v>94</v>
      </c>
      <c r="C10" s="136"/>
      <c r="D10" s="136"/>
      <c r="E10" s="136"/>
      <c r="F10" s="136"/>
      <c r="G10" s="136"/>
      <c r="H10" s="136"/>
      <c r="I10" s="136"/>
      <c r="J10" s="136"/>
      <c r="K10" s="136"/>
      <c r="L10" s="136"/>
      <c r="M10" s="136"/>
      <c r="N10" s="136"/>
      <c r="O10" s="136"/>
      <c r="P10" s="136"/>
      <c r="Q10" s="136"/>
      <c r="R10" s="136"/>
      <c r="S10" s="136"/>
      <c r="T10" s="136"/>
      <c r="U10" s="136"/>
      <c r="V10" s="136"/>
    </row>
    <row r="11" spans="1:22" s="65" customFormat="1" ht="15.75">
      <c r="A11" s="136"/>
      <c r="B11" s="136" t="s">
        <v>115</v>
      </c>
      <c r="C11" s="136"/>
      <c r="D11" s="136"/>
      <c r="E11" s="136"/>
      <c r="F11" s="136"/>
      <c r="G11" s="136"/>
      <c r="H11" s="136"/>
      <c r="I11" s="136"/>
      <c r="J11" s="136"/>
      <c r="K11" s="136"/>
      <c r="L11" s="136"/>
      <c r="M11" s="136"/>
      <c r="N11" s="136"/>
      <c r="O11" s="136"/>
      <c r="P11" s="136"/>
      <c r="Q11" s="136"/>
      <c r="R11" s="136"/>
      <c r="S11" s="136"/>
      <c r="T11" s="136"/>
      <c r="U11" s="136"/>
      <c r="V11" s="136"/>
    </row>
    <row r="12" spans="1:22" s="65" customFormat="1" ht="15.75">
      <c r="A12" s="136"/>
      <c r="B12" s="136" t="s">
        <v>3</v>
      </c>
      <c r="C12" s="136"/>
      <c r="D12" s="136"/>
      <c r="E12" s="136"/>
      <c r="F12" s="136"/>
      <c r="G12" s="136"/>
      <c r="H12" s="136"/>
      <c r="I12" s="136"/>
      <c r="J12" s="136"/>
      <c r="K12" s="136"/>
      <c r="L12" s="136"/>
      <c r="M12" s="136"/>
      <c r="N12" s="136"/>
      <c r="O12" s="136"/>
      <c r="P12" s="136"/>
      <c r="Q12" s="136"/>
      <c r="R12" s="136"/>
      <c r="S12" s="136"/>
      <c r="T12" s="136"/>
      <c r="U12" s="136"/>
      <c r="V12" s="136"/>
    </row>
    <row r="13" spans="1:22" s="35" customFormat="1" ht="15.75">
      <c r="A13" s="137"/>
      <c r="B13" s="136" t="s">
        <v>11</v>
      </c>
      <c r="C13" s="137"/>
      <c r="D13" s="137"/>
      <c r="E13" s="137"/>
      <c r="F13" s="137"/>
      <c r="G13" s="137"/>
      <c r="H13" s="137"/>
      <c r="I13" s="137"/>
      <c r="J13" s="137"/>
      <c r="K13" s="137"/>
      <c r="L13" s="137"/>
      <c r="M13" s="137"/>
      <c r="N13" s="137"/>
      <c r="O13" s="137"/>
      <c r="P13" s="137"/>
      <c r="Q13" s="137"/>
      <c r="R13" s="137"/>
      <c r="S13" s="137"/>
      <c r="T13" s="137"/>
      <c r="U13" s="137"/>
      <c r="V13" s="137"/>
    </row>
    <row r="14" spans="1:22" s="65" customFormat="1" ht="15.75">
      <c r="A14" s="136"/>
      <c r="B14" s="136" t="s">
        <v>4</v>
      </c>
      <c r="C14" s="136"/>
      <c r="D14" s="136"/>
      <c r="E14" s="136"/>
      <c r="F14" s="136"/>
      <c r="G14" s="136"/>
      <c r="H14" s="136"/>
      <c r="I14" s="136"/>
      <c r="J14" s="136"/>
      <c r="K14" s="136"/>
      <c r="L14" s="136"/>
      <c r="M14" s="136"/>
      <c r="N14" s="136"/>
      <c r="O14" s="136"/>
      <c r="P14" s="136"/>
      <c r="Q14" s="136"/>
      <c r="R14" s="136"/>
      <c r="S14" s="136"/>
      <c r="T14" s="136"/>
      <c r="U14" s="136"/>
      <c r="V14" s="136"/>
    </row>
    <row r="15" spans="1:22" s="65" customFormat="1" ht="15.75">
      <c r="A15" s="136"/>
      <c r="B15" s="136" t="s">
        <v>5</v>
      </c>
      <c r="C15" s="136"/>
      <c r="D15" s="136"/>
      <c r="E15" s="136"/>
      <c r="F15" s="136"/>
      <c r="G15" s="136"/>
      <c r="H15" s="136"/>
      <c r="I15" s="136"/>
      <c r="J15" s="136"/>
      <c r="K15" s="136"/>
      <c r="L15" s="136"/>
      <c r="M15" s="136"/>
      <c r="N15" s="136"/>
      <c r="O15" s="136"/>
      <c r="P15" s="136"/>
      <c r="Q15" s="136"/>
      <c r="R15" s="136"/>
      <c r="S15" s="136"/>
      <c r="T15" s="136"/>
      <c r="U15" s="136"/>
      <c r="V15" s="136"/>
    </row>
    <row r="16" spans="1:22" s="65" customFormat="1" ht="15.75">
      <c r="A16" s="136"/>
      <c r="B16" s="136" t="s">
        <v>14</v>
      </c>
      <c r="C16" s="136"/>
      <c r="D16" s="136"/>
      <c r="E16" s="136"/>
      <c r="F16" s="136"/>
      <c r="G16" s="136"/>
      <c r="H16" s="136"/>
      <c r="I16" s="136"/>
      <c r="J16" s="136"/>
      <c r="K16" s="136"/>
      <c r="L16" s="136"/>
      <c r="M16" s="136"/>
      <c r="N16" s="136"/>
      <c r="O16" s="136"/>
      <c r="P16" s="136"/>
      <c r="Q16" s="136"/>
      <c r="R16" s="136"/>
      <c r="S16" s="136"/>
      <c r="T16" s="136"/>
      <c r="U16" s="136"/>
      <c r="V16" s="136"/>
    </row>
    <row r="17" spans="1:22" s="65" customFormat="1" ht="15.75">
      <c r="A17" s="136"/>
      <c r="B17" s="136" t="s">
        <v>15</v>
      </c>
      <c r="C17" s="136"/>
      <c r="D17" s="136"/>
      <c r="E17" s="136"/>
      <c r="F17" s="136"/>
      <c r="G17" s="136"/>
      <c r="H17" s="136"/>
      <c r="I17" s="136"/>
      <c r="J17" s="136"/>
      <c r="K17" s="136"/>
      <c r="L17" s="136"/>
      <c r="M17" s="136"/>
      <c r="N17" s="136"/>
      <c r="O17" s="136"/>
      <c r="P17" s="136"/>
      <c r="Q17" s="136"/>
      <c r="R17" s="136"/>
      <c r="S17" s="136"/>
      <c r="T17" s="136"/>
      <c r="U17" s="136"/>
      <c r="V17" s="136"/>
    </row>
    <row r="18" spans="1:22" s="65" customFormat="1" ht="15.75">
      <c r="A18" s="136"/>
      <c r="B18" s="136" t="s">
        <v>16</v>
      </c>
      <c r="C18" s="136"/>
      <c r="D18" s="136"/>
      <c r="E18" s="136"/>
      <c r="F18" s="136"/>
      <c r="G18" s="136"/>
      <c r="H18" s="136"/>
      <c r="I18" s="136"/>
      <c r="J18" s="136"/>
      <c r="K18" s="136"/>
      <c r="L18" s="136"/>
      <c r="M18" s="136"/>
      <c r="N18" s="136"/>
      <c r="O18" s="136"/>
      <c r="P18" s="136"/>
      <c r="Q18" s="136"/>
      <c r="R18" s="136"/>
      <c r="S18" s="136"/>
      <c r="T18" s="136"/>
      <c r="U18" s="136"/>
      <c r="V18" s="136"/>
    </row>
    <row r="19" spans="1:22" s="65" customFormat="1" ht="15.75">
      <c r="A19" s="136"/>
      <c r="B19" s="136" t="s">
        <v>17</v>
      </c>
      <c r="C19" s="136"/>
      <c r="D19" s="136"/>
      <c r="E19" s="136"/>
      <c r="F19" s="136"/>
      <c r="G19" s="136"/>
      <c r="H19" s="136"/>
      <c r="I19" s="136"/>
      <c r="J19" s="136"/>
      <c r="K19" s="136"/>
      <c r="L19" s="136"/>
      <c r="M19" s="136"/>
      <c r="N19" s="136"/>
      <c r="O19" s="136"/>
      <c r="P19" s="136"/>
      <c r="Q19" s="136"/>
      <c r="R19" s="136"/>
      <c r="S19" s="136"/>
      <c r="T19" s="136"/>
      <c r="U19" s="136"/>
      <c r="V19" s="136"/>
    </row>
    <row r="20" spans="1:22" s="65" customFormat="1" ht="15" customHeight="1">
      <c r="A20" s="136"/>
      <c r="B20" s="136" t="s">
        <v>6</v>
      </c>
      <c r="C20" s="136"/>
      <c r="D20" s="136"/>
      <c r="E20" s="136"/>
      <c r="F20" s="136"/>
      <c r="G20" s="136"/>
      <c r="H20" s="136"/>
      <c r="I20" s="136"/>
      <c r="J20" s="136"/>
      <c r="K20" s="136"/>
      <c r="L20" s="136"/>
      <c r="M20" s="136"/>
      <c r="N20" s="136"/>
      <c r="O20" s="136"/>
      <c r="P20" s="136"/>
      <c r="Q20" s="136"/>
      <c r="R20" s="136"/>
      <c r="S20" s="136"/>
      <c r="T20" s="136"/>
      <c r="U20" s="136"/>
      <c r="V20" s="136"/>
    </row>
    <row r="21" spans="1:22" s="65" customFormat="1" ht="15" customHeight="1">
      <c r="A21" s="136"/>
      <c r="B21" s="136" t="s">
        <v>18</v>
      </c>
      <c r="C21" s="136"/>
      <c r="D21" s="136"/>
      <c r="E21" s="136"/>
      <c r="F21" s="136"/>
      <c r="G21" s="136"/>
      <c r="H21" s="136"/>
      <c r="I21" s="136"/>
      <c r="J21" s="136"/>
      <c r="K21" s="136"/>
      <c r="L21" s="136"/>
      <c r="M21" s="136"/>
      <c r="N21" s="136"/>
      <c r="O21" s="136"/>
      <c r="P21" s="136"/>
      <c r="Q21" s="136"/>
      <c r="R21" s="136"/>
      <c r="S21" s="136"/>
      <c r="T21" s="136"/>
      <c r="U21" s="136"/>
      <c r="V21" s="136"/>
    </row>
    <row r="22" spans="1:22" s="35" customFormat="1" ht="15" customHeight="1">
      <c r="A22" s="137"/>
      <c r="B22" s="136" t="s">
        <v>8</v>
      </c>
      <c r="C22" s="137"/>
      <c r="D22" s="137"/>
      <c r="E22" s="137"/>
      <c r="F22" s="137"/>
      <c r="G22" s="137"/>
      <c r="H22" s="137"/>
      <c r="I22" s="137"/>
      <c r="J22" s="137"/>
      <c r="K22" s="137"/>
      <c r="L22" s="137"/>
      <c r="M22" s="137"/>
      <c r="N22" s="137"/>
      <c r="O22" s="137"/>
      <c r="P22" s="137"/>
      <c r="Q22" s="137"/>
      <c r="R22" s="137"/>
      <c r="S22" s="137"/>
      <c r="T22" s="137"/>
      <c r="U22" s="137"/>
      <c r="V22" s="137"/>
    </row>
    <row r="23" spans="1:22" s="65" customFormat="1" ht="15" customHeight="1">
      <c r="A23" s="136"/>
      <c r="B23" s="136" t="s">
        <v>19</v>
      </c>
      <c r="C23" s="136"/>
      <c r="D23" s="136"/>
      <c r="E23" s="136"/>
      <c r="F23" s="136"/>
      <c r="G23" s="136"/>
      <c r="H23" s="136"/>
      <c r="I23" s="136"/>
      <c r="J23" s="136"/>
      <c r="K23" s="136"/>
      <c r="L23" s="136"/>
      <c r="M23" s="136"/>
      <c r="N23" s="136"/>
      <c r="O23" s="136"/>
      <c r="P23" s="136"/>
      <c r="Q23" s="136"/>
      <c r="R23" s="136"/>
      <c r="S23" s="136"/>
      <c r="T23" s="136"/>
      <c r="U23" s="136"/>
      <c r="V23" s="136"/>
    </row>
    <row r="24" spans="1:22" s="65" customFormat="1" ht="15.75" customHeight="1">
      <c r="A24" s="136"/>
      <c r="B24" s="136" t="s">
        <v>20</v>
      </c>
      <c r="C24" s="136"/>
      <c r="D24" s="136"/>
      <c r="E24" s="136"/>
      <c r="F24" s="136"/>
      <c r="G24" s="136"/>
      <c r="H24" s="136"/>
      <c r="I24" s="136"/>
      <c r="J24" s="136"/>
      <c r="K24" s="136"/>
      <c r="L24" s="136"/>
      <c r="M24" s="136"/>
      <c r="N24" s="136"/>
      <c r="O24" s="136"/>
      <c r="P24" s="136"/>
      <c r="Q24" s="136"/>
      <c r="R24" s="136"/>
      <c r="S24" s="136"/>
      <c r="T24" s="136"/>
      <c r="U24" s="136"/>
      <c r="V24" s="136"/>
    </row>
    <row r="25" spans="1:22" s="65" customFormat="1" ht="15.75" customHeight="1">
      <c r="A25" s="136"/>
      <c r="B25" s="136" t="s">
        <v>10</v>
      </c>
      <c r="C25" s="136"/>
      <c r="D25" s="136"/>
      <c r="E25" s="136"/>
      <c r="F25" s="136"/>
      <c r="G25" s="136"/>
      <c r="H25" s="136"/>
      <c r="I25" s="136"/>
      <c r="J25" s="136"/>
      <c r="K25" s="136"/>
      <c r="L25" s="136"/>
      <c r="M25" s="136"/>
      <c r="N25" s="136"/>
      <c r="O25" s="136"/>
      <c r="P25" s="136"/>
      <c r="Q25" s="136"/>
      <c r="R25" s="136"/>
      <c r="S25" s="136"/>
      <c r="T25" s="136"/>
      <c r="U25" s="136"/>
      <c r="V25" s="136"/>
    </row>
    <row r="26" spans="1:22" s="65" customFormat="1" ht="15.75">
      <c r="A26" s="136"/>
      <c r="B26" s="136" t="s">
        <v>21</v>
      </c>
      <c r="C26" s="136"/>
      <c r="D26" s="136"/>
      <c r="E26" s="136"/>
      <c r="F26" s="136"/>
      <c r="G26" s="136"/>
      <c r="H26" s="136"/>
      <c r="I26" s="136"/>
      <c r="J26" s="136"/>
      <c r="K26" s="136"/>
      <c r="L26" s="136"/>
      <c r="M26" s="136"/>
      <c r="N26" s="136"/>
      <c r="O26" s="136"/>
      <c r="P26" s="136"/>
      <c r="Q26" s="136"/>
      <c r="R26" s="136"/>
      <c r="S26" s="136"/>
      <c r="T26" s="136"/>
      <c r="U26" s="136"/>
      <c r="V26" s="136"/>
    </row>
    <row r="27" spans="1:22" s="65" customFormat="1" ht="15.75">
      <c r="A27" s="136"/>
      <c r="B27" s="136" t="s">
        <v>7</v>
      </c>
      <c r="C27" s="136"/>
      <c r="D27" s="136"/>
      <c r="E27" s="136"/>
      <c r="F27" s="136"/>
      <c r="G27" s="136"/>
      <c r="H27" s="136"/>
      <c r="I27" s="136"/>
      <c r="J27" s="136"/>
      <c r="K27" s="136"/>
      <c r="L27" s="136"/>
      <c r="M27" s="136"/>
      <c r="N27" s="136"/>
      <c r="O27" s="136"/>
      <c r="P27" s="136"/>
      <c r="Q27" s="136"/>
      <c r="R27" s="136"/>
      <c r="S27" s="136"/>
      <c r="T27" s="136"/>
      <c r="U27" s="136"/>
      <c r="V27" s="136"/>
    </row>
    <row r="28" spans="1:22" s="65" customFormat="1" ht="15.75">
      <c r="A28" s="136"/>
      <c r="B28" s="136" t="s">
        <v>22</v>
      </c>
      <c r="C28" s="136"/>
      <c r="D28" s="136"/>
      <c r="E28" s="136"/>
      <c r="F28" s="136"/>
      <c r="G28" s="136"/>
      <c r="H28" s="136"/>
      <c r="I28" s="136"/>
      <c r="J28" s="136"/>
      <c r="K28" s="136"/>
      <c r="L28" s="136"/>
      <c r="M28" s="136"/>
      <c r="N28" s="136"/>
      <c r="O28" s="136"/>
      <c r="P28" s="136"/>
      <c r="Q28" s="136"/>
      <c r="R28" s="136"/>
      <c r="S28" s="136"/>
      <c r="T28" s="136"/>
      <c r="U28" s="136"/>
      <c r="V28" s="136"/>
    </row>
    <row r="29" spans="1:22" s="65" customFormat="1" ht="15.75">
      <c r="A29" s="136"/>
      <c r="B29" s="136" t="s">
        <v>23</v>
      </c>
      <c r="C29" s="136"/>
      <c r="D29" s="136"/>
      <c r="E29" s="136"/>
      <c r="F29" s="136"/>
      <c r="G29" s="136"/>
      <c r="H29" s="136"/>
      <c r="I29" s="136"/>
      <c r="J29" s="136"/>
      <c r="K29" s="136"/>
      <c r="L29" s="136"/>
      <c r="M29" s="136"/>
      <c r="N29" s="136"/>
      <c r="O29" s="136"/>
      <c r="P29" s="136"/>
      <c r="Q29" s="136"/>
      <c r="R29" s="136"/>
      <c r="S29" s="136"/>
      <c r="T29" s="136"/>
      <c r="U29" s="136"/>
      <c r="V29" s="136"/>
    </row>
    <row r="30" spans="1:22" s="65" customFormat="1" ht="15.75">
      <c r="A30" s="136"/>
      <c r="B30" s="136" t="s">
        <v>24</v>
      </c>
      <c r="C30" s="136"/>
      <c r="D30" s="136"/>
      <c r="E30" s="136"/>
      <c r="F30" s="136"/>
      <c r="G30" s="136"/>
      <c r="H30" s="136"/>
      <c r="I30" s="136"/>
      <c r="J30" s="136"/>
      <c r="K30" s="136"/>
      <c r="L30" s="136"/>
      <c r="M30" s="136"/>
      <c r="N30" s="136"/>
      <c r="O30" s="136"/>
      <c r="P30" s="136"/>
      <c r="Q30" s="136"/>
      <c r="R30" s="136"/>
      <c r="S30" s="136"/>
      <c r="T30" s="136"/>
      <c r="U30" s="136"/>
      <c r="V30" s="136"/>
    </row>
    <row r="31" spans="1:22" s="65" customFormat="1" ht="15.75">
      <c r="A31" s="136"/>
      <c r="B31" s="136" t="s">
        <v>12</v>
      </c>
      <c r="C31" s="136"/>
      <c r="D31" s="136"/>
      <c r="E31" s="136"/>
      <c r="F31" s="136"/>
      <c r="G31" s="136"/>
      <c r="H31" s="136"/>
      <c r="I31" s="136"/>
      <c r="J31" s="136"/>
      <c r="K31" s="136"/>
      <c r="L31" s="136"/>
      <c r="M31" s="136"/>
      <c r="N31" s="136"/>
      <c r="O31" s="136"/>
      <c r="P31" s="136"/>
      <c r="Q31" s="136"/>
      <c r="R31" s="136"/>
      <c r="S31" s="136"/>
      <c r="T31" s="136"/>
      <c r="U31" s="136"/>
      <c r="V31" s="136"/>
    </row>
    <row r="32" spans="1:22" s="65" customFormat="1" ht="15.75">
      <c r="A32" s="136"/>
      <c r="B32" s="136" t="s">
        <v>13</v>
      </c>
      <c r="C32" s="136"/>
      <c r="D32" s="136"/>
      <c r="E32" s="136"/>
      <c r="F32" s="136"/>
      <c r="G32" s="136"/>
      <c r="H32" s="136"/>
      <c r="I32" s="136"/>
      <c r="J32" s="136"/>
      <c r="K32" s="136"/>
      <c r="L32" s="136"/>
      <c r="M32" s="136"/>
      <c r="N32" s="136"/>
      <c r="O32" s="136"/>
      <c r="P32" s="136"/>
      <c r="Q32" s="136"/>
      <c r="R32" s="136"/>
      <c r="S32" s="136"/>
      <c r="T32" s="136"/>
      <c r="U32" s="136"/>
      <c r="V32" s="136"/>
    </row>
    <row r="33" spans="1:22" s="65" customFormat="1" ht="15.75">
      <c r="A33" s="136"/>
      <c r="B33" s="136" t="s">
        <v>25</v>
      </c>
      <c r="C33" s="136"/>
      <c r="D33" s="136"/>
      <c r="E33" s="136"/>
      <c r="F33" s="136"/>
      <c r="G33" s="136"/>
      <c r="H33" s="136"/>
      <c r="I33" s="136"/>
      <c r="J33" s="136"/>
      <c r="K33" s="136"/>
      <c r="L33" s="136"/>
      <c r="M33" s="136"/>
      <c r="N33" s="136"/>
      <c r="O33" s="136"/>
      <c r="P33" s="136"/>
      <c r="Q33" s="136"/>
      <c r="R33" s="136"/>
      <c r="S33" s="136"/>
      <c r="T33" s="136"/>
      <c r="U33" s="136"/>
      <c r="V33" s="136"/>
    </row>
    <row r="34" spans="1:22" s="65" customFormat="1" ht="15.75">
      <c r="A34" s="136"/>
      <c r="B34" s="136" t="s">
        <v>26</v>
      </c>
      <c r="C34" s="136"/>
      <c r="D34" s="136"/>
      <c r="E34" s="136"/>
      <c r="F34" s="136"/>
      <c r="G34" s="136"/>
      <c r="H34" s="136"/>
      <c r="I34" s="136"/>
      <c r="J34" s="136"/>
      <c r="K34" s="136"/>
      <c r="L34" s="136"/>
      <c r="M34" s="136"/>
      <c r="N34" s="136"/>
      <c r="O34" s="136"/>
      <c r="P34" s="136"/>
      <c r="Q34" s="136"/>
      <c r="R34" s="136"/>
      <c r="S34" s="136"/>
      <c r="T34" s="136"/>
      <c r="U34" s="136"/>
      <c r="V34" s="136"/>
    </row>
    <row r="35" spans="1:22" s="35" customFormat="1" ht="15.75">
      <c r="A35" s="137"/>
      <c r="B35" s="136" t="s">
        <v>9</v>
      </c>
      <c r="C35" s="137"/>
      <c r="D35" s="137"/>
      <c r="E35" s="137"/>
      <c r="F35" s="137"/>
      <c r="G35" s="137"/>
      <c r="H35" s="137"/>
      <c r="I35" s="137"/>
      <c r="J35" s="137"/>
      <c r="K35" s="137"/>
      <c r="L35" s="137"/>
      <c r="M35" s="137"/>
      <c r="N35" s="137"/>
      <c r="O35" s="137"/>
      <c r="P35" s="137"/>
      <c r="Q35" s="137"/>
      <c r="R35" s="137"/>
      <c r="S35" s="137"/>
      <c r="T35" s="137"/>
      <c r="U35" s="137"/>
      <c r="V35" s="137"/>
    </row>
    <row r="36" spans="1:22" s="65" customFormat="1" ht="15.75">
      <c r="A36" s="136"/>
      <c r="B36" s="136"/>
      <c r="C36" s="136"/>
      <c r="D36" s="136"/>
      <c r="E36" s="136"/>
      <c r="F36" s="136"/>
      <c r="G36" s="136"/>
      <c r="H36" s="136"/>
      <c r="I36" s="136"/>
      <c r="J36" s="136"/>
      <c r="K36" s="136"/>
      <c r="L36" s="136"/>
      <c r="M36" s="136"/>
      <c r="N36" s="136"/>
      <c r="O36" s="136"/>
      <c r="P36" s="136"/>
      <c r="Q36" s="136"/>
      <c r="R36" s="136"/>
      <c r="S36" s="136"/>
      <c r="T36" s="136"/>
      <c r="U36" s="136"/>
      <c r="V36" s="136"/>
    </row>
    <row r="37" spans="1:22" s="65" customFormat="1" ht="13.5" customHeight="1">
      <c r="A37" s="136"/>
      <c r="B37" s="138" t="s">
        <v>27</v>
      </c>
      <c r="C37" s="136"/>
      <c r="D37" s="136"/>
      <c r="E37" s="136"/>
      <c r="F37" s="136"/>
      <c r="G37" s="136"/>
      <c r="H37" s="136"/>
      <c r="I37" s="136"/>
      <c r="J37" s="136"/>
      <c r="K37" s="136"/>
      <c r="L37" s="136"/>
      <c r="M37" s="136"/>
      <c r="N37" s="136"/>
      <c r="O37" s="136"/>
      <c r="P37" s="136"/>
      <c r="Q37" s="136"/>
      <c r="R37" s="136"/>
      <c r="S37" s="136"/>
      <c r="T37" s="136"/>
      <c r="U37" s="136"/>
      <c r="V37" s="136"/>
    </row>
    <row r="38" spans="1:22" s="65" customFormat="1" ht="6" customHeight="1">
      <c r="A38" s="136"/>
      <c r="B38" s="136"/>
      <c r="C38" s="136"/>
      <c r="D38" s="136"/>
      <c r="E38" s="136"/>
      <c r="F38" s="136"/>
      <c r="G38" s="136"/>
      <c r="H38" s="136"/>
      <c r="I38" s="136"/>
      <c r="J38" s="136"/>
      <c r="K38" s="136"/>
      <c r="L38" s="136"/>
      <c r="M38" s="136"/>
      <c r="N38" s="136"/>
      <c r="O38" s="136"/>
      <c r="P38" s="136"/>
      <c r="Q38" s="136"/>
      <c r="R38" s="136"/>
      <c r="S38" s="136"/>
      <c r="T38" s="136"/>
      <c r="U38" s="136"/>
      <c r="V38" s="136"/>
    </row>
    <row r="39" spans="1:22" s="65" customFormat="1" ht="15.75">
      <c r="A39" s="136"/>
      <c r="B39" s="136" t="s">
        <v>28</v>
      </c>
      <c r="C39" s="136"/>
      <c r="D39" s="136"/>
      <c r="E39" s="136"/>
      <c r="F39" s="136"/>
      <c r="G39" s="136"/>
      <c r="H39" s="136"/>
      <c r="I39" s="136"/>
      <c r="J39" s="136"/>
      <c r="K39" s="136"/>
      <c r="L39" s="136"/>
      <c r="M39" s="136"/>
      <c r="N39" s="136"/>
      <c r="O39" s="136"/>
      <c r="P39" s="136"/>
      <c r="Q39" s="136"/>
      <c r="R39" s="136"/>
      <c r="S39" s="136"/>
      <c r="T39" s="136"/>
      <c r="U39" s="136"/>
      <c r="V39" s="136"/>
    </row>
    <row r="40" spans="1:22" s="65" customFormat="1" ht="15.75">
      <c r="A40" s="136"/>
      <c r="B40" s="136" t="s">
        <v>29</v>
      </c>
      <c r="C40" s="136"/>
      <c r="D40" s="136"/>
      <c r="E40" s="136"/>
      <c r="F40" s="136"/>
      <c r="G40" s="136"/>
      <c r="H40" s="136"/>
      <c r="I40" s="136"/>
      <c r="J40" s="136"/>
      <c r="K40" s="136"/>
      <c r="L40" s="136"/>
      <c r="M40" s="136"/>
      <c r="N40" s="136"/>
      <c r="O40" s="136"/>
      <c r="P40" s="136"/>
      <c r="Q40" s="136"/>
      <c r="R40" s="136"/>
      <c r="S40" s="136"/>
      <c r="T40" s="136"/>
      <c r="U40" s="136"/>
      <c r="V40" s="136"/>
    </row>
    <row r="41" spans="1:22" s="65" customFormat="1" ht="15.75">
      <c r="A41" s="136"/>
      <c r="B41" s="136" t="s">
        <v>30</v>
      </c>
      <c r="C41" s="136"/>
      <c r="D41" s="136"/>
      <c r="E41" s="136"/>
      <c r="F41" s="136"/>
      <c r="G41" s="136"/>
      <c r="H41" s="136"/>
      <c r="I41" s="136"/>
      <c r="J41" s="136"/>
      <c r="K41" s="136"/>
      <c r="L41" s="136"/>
      <c r="M41" s="136"/>
      <c r="N41" s="136"/>
      <c r="O41" s="136"/>
      <c r="P41" s="136"/>
      <c r="Q41" s="136"/>
      <c r="R41" s="136"/>
      <c r="S41" s="136"/>
      <c r="T41" s="136"/>
      <c r="U41" s="136"/>
      <c r="V41" s="136"/>
    </row>
    <row r="42" spans="1:22" s="65" customFormat="1" ht="15.75">
      <c r="A42" s="136"/>
      <c r="B42" s="136" t="s">
        <v>31</v>
      </c>
      <c r="C42" s="136"/>
      <c r="D42" s="136"/>
      <c r="E42" s="136"/>
      <c r="F42" s="136"/>
      <c r="G42" s="136"/>
      <c r="H42" s="136"/>
      <c r="I42" s="136"/>
      <c r="J42" s="136"/>
      <c r="K42" s="136"/>
      <c r="L42" s="136"/>
      <c r="M42" s="136"/>
      <c r="N42" s="136"/>
      <c r="O42" s="136"/>
      <c r="P42" s="136"/>
      <c r="Q42" s="136"/>
      <c r="R42" s="136"/>
      <c r="S42" s="136"/>
      <c r="T42" s="136"/>
      <c r="U42" s="136"/>
      <c r="V42" s="136"/>
    </row>
    <row r="43" spans="1:22" s="65" customFormat="1" ht="15.75">
      <c r="A43" s="136"/>
      <c r="B43" s="136" t="s">
        <v>89</v>
      </c>
      <c r="C43" s="136"/>
      <c r="D43" s="136"/>
      <c r="E43" s="136"/>
      <c r="F43" s="136"/>
      <c r="G43" s="136"/>
      <c r="H43" s="136"/>
      <c r="I43" s="136"/>
      <c r="J43" s="136"/>
      <c r="K43" s="136"/>
      <c r="L43" s="136"/>
      <c r="M43" s="136"/>
      <c r="N43" s="136"/>
      <c r="O43" s="136"/>
      <c r="P43" s="136"/>
      <c r="Q43" s="136"/>
      <c r="R43" s="136"/>
      <c r="S43" s="136"/>
      <c r="T43" s="136"/>
      <c r="U43" s="136"/>
      <c r="V43" s="136"/>
    </row>
    <row r="44" spans="1:22" s="65" customFormat="1" ht="15.75">
      <c r="A44" s="136"/>
      <c r="B44" s="136"/>
      <c r="C44" s="136"/>
      <c r="D44" s="136"/>
      <c r="E44" s="136"/>
      <c r="F44" s="136"/>
      <c r="G44" s="136"/>
      <c r="H44" s="136"/>
      <c r="I44" s="136"/>
      <c r="J44" s="136"/>
      <c r="K44" s="136"/>
      <c r="L44" s="136"/>
      <c r="M44" s="136"/>
      <c r="N44" s="136"/>
      <c r="O44" s="136"/>
      <c r="P44" s="136"/>
      <c r="Q44" s="136"/>
      <c r="R44" s="136"/>
      <c r="S44" s="136"/>
      <c r="T44" s="136"/>
      <c r="U44" s="136"/>
      <c r="V44" s="136"/>
    </row>
    <row r="45" spans="1:22" s="65" customFormat="1" ht="15.75">
      <c r="A45" s="136"/>
      <c r="B45" s="138" t="s">
        <v>90</v>
      </c>
      <c r="C45" s="136"/>
      <c r="D45" s="136"/>
      <c r="E45" s="136"/>
      <c r="F45" s="136"/>
      <c r="G45" s="136"/>
      <c r="H45" s="136"/>
      <c r="I45" s="136"/>
      <c r="J45" s="136"/>
      <c r="K45" s="136"/>
      <c r="L45" s="136"/>
      <c r="M45" s="136"/>
      <c r="N45" s="136"/>
      <c r="O45" s="136"/>
      <c r="P45" s="136"/>
      <c r="Q45" s="136"/>
      <c r="R45" s="136"/>
      <c r="S45" s="136"/>
      <c r="T45" s="136"/>
      <c r="U45" s="136"/>
      <c r="V45" s="136"/>
    </row>
    <row r="46" spans="1:22" s="65" customFormat="1" ht="15.75">
      <c r="A46" s="136"/>
      <c r="B46" s="136"/>
      <c r="C46" s="136"/>
      <c r="D46" s="136"/>
      <c r="E46" s="136"/>
      <c r="F46" s="136"/>
      <c r="G46" s="136"/>
      <c r="H46" s="136"/>
      <c r="I46" s="136"/>
      <c r="J46" s="136"/>
      <c r="K46" s="136"/>
      <c r="L46" s="136"/>
      <c r="M46" s="136"/>
      <c r="N46" s="136"/>
      <c r="O46" s="136"/>
      <c r="P46" s="136"/>
      <c r="Q46" s="136"/>
      <c r="R46" s="136"/>
      <c r="S46" s="136"/>
      <c r="T46" s="136"/>
      <c r="U46" s="136"/>
      <c r="V46" s="136"/>
    </row>
    <row r="47" spans="1:22" s="65" customFormat="1" ht="15.75">
      <c r="A47" s="136"/>
      <c r="B47" s="136" t="s">
        <v>230</v>
      </c>
      <c r="C47" s="136"/>
      <c r="D47" s="136"/>
      <c r="E47" s="136"/>
      <c r="F47" s="136"/>
      <c r="G47" s="136"/>
      <c r="H47" s="136"/>
      <c r="I47" s="136"/>
      <c r="J47" s="136"/>
      <c r="K47" s="136"/>
      <c r="L47" s="136"/>
      <c r="M47" s="136"/>
      <c r="N47" s="136"/>
      <c r="O47" s="136"/>
      <c r="P47" s="136"/>
      <c r="Q47" s="136"/>
      <c r="R47" s="136"/>
      <c r="S47" s="136"/>
      <c r="T47" s="136"/>
      <c r="U47" s="136"/>
      <c r="V47" s="136"/>
    </row>
    <row r="48" spans="1:22" s="65" customFormat="1" ht="15.75">
      <c r="A48" s="136"/>
      <c r="B48" s="136" t="s">
        <v>91</v>
      </c>
      <c r="C48" s="136"/>
      <c r="D48" s="136"/>
      <c r="E48" s="136"/>
      <c r="F48" s="136"/>
      <c r="G48" s="136"/>
      <c r="H48" s="136"/>
      <c r="I48" s="136"/>
      <c r="J48" s="136"/>
      <c r="K48" s="136"/>
      <c r="L48" s="136"/>
      <c r="M48" s="136"/>
      <c r="N48" s="136"/>
      <c r="O48" s="136"/>
      <c r="P48" s="136"/>
      <c r="Q48" s="136"/>
      <c r="R48" s="136"/>
      <c r="S48" s="136"/>
      <c r="T48" s="136"/>
      <c r="U48" s="136"/>
      <c r="V48" s="136"/>
    </row>
    <row r="49" spans="1:22" s="65" customFormat="1" ht="15.75">
      <c r="A49" s="136"/>
      <c r="B49" s="136" t="s">
        <v>92</v>
      </c>
      <c r="C49" s="136"/>
      <c r="D49" s="136"/>
      <c r="E49" s="136"/>
      <c r="F49" s="136"/>
      <c r="G49" s="136"/>
      <c r="H49" s="136"/>
      <c r="I49" s="136"/>
      <c r="J49" s="136"/>
      <c r="K49" s="136"/>
      <c r="L49" s="136"/>
      <c r="M49" s="136"/>
      <c r="N49" s="136"/>
      <c r="O49" s="136"/>
      <c r="P49" s="136"/>
      <c r="Q49" s="136"/>
      <c r="R49" s="136"/>
      <c r="S49" s="136"/>
      <c r="T49" s="136"/>
      <c r="U49" s="136"/>
      <c r="V49" s="136"/>
    </row>
    <row r="50" spans="1:22" s="65" customFormat="1" ht="15.75">
      <c r="A50" s="136"/>
      <c r="B50" s="136" t="s">
        <v>93</v>
      </c>
      <c r="C50" s="136"/>
      <c r="D50" s="136"/>
      <c r="E50" s="136"/>
      <c r="F50" s="136"/>
      <c r="G50" s="136"/>
      <c r="H50" s="136"/>
      <c r="I50" s="136"/>
      <c r="J50" s="136"/>
      <c r="K50" s="136"/>
      <c r="L50" s="136"/>
      <c r="M50" s="136"/>
      <c r="N50" s="136"/>
      <c r="O50" s="136"/>
      <c r="P50" s="136"/>
      <c r="Q50" s="136"/>
      <c r="R50" s="136"/>
      <c r="S50" s="136"/>
      <c r="T50" s="136"/>
      <c r="U50" s="136"/>
      <c r="V50" s="136"/>
    </row>
    <row r="51" spans="1:22" s="65" customFormat="1" ht="15.75">
      <c r="A51" s="136"/>
      <c r="B51" s="136" t="s">
        <v>111</v>
      </c>
      <c r="C51" s="136"/>
      <c r="D51" s="136"/>
      <c r="E51" s="136"/>
      <c r="F51" s="136"/>
      <c r="G51" s="136"/>
      <c r="H51" s="136"/>
      <c r="I51" s="136"/>
      <c r="J51" s="136"/>
      <c r="K51" s="136"/>
      <c r="L51" s="136"/>
      <c r="M51" s="136"/>
      <c r="N51" s="136"/>
      <c r="O51" s="136"/>
      <c r="P51" s="136"/>
      <c r="Q51" s="136"/>
      <c r="R51" s="136"/>
      <c r="S51" s="136"/>
      <c r="T51" s="136"/>
      <c r="U51" s="136"/>
      <c r="V51" s="136"/>
    </row>
    <row r="52" spans="1:22" s="65" customFormat="1" ht="15.75">
      <c r="A52" s="136"/>
      <c r="B52" s="136" t="s">
        <v>112</v>
      </c>
      <c r="C52" s="136"/>
      <c r="D52" s="136"/>
      <c r="E52" s="136"/>
      <c r="F52" s="136"/>
      <c r="G52" s="136"/>
      <c r="H52" s="136"/>
      <c r="I52" s="136"/>
      <c r="J52" s="136"/>
      <c r="K52" s="136"/>
      <c r="L52" s="136"/>
      <c r="M52" s="136"/>
      <c r="N52" s="136"/>
      <c r="O52" s="136"/>
      <c r="P52" s="136"/>
      <c r="Q52" s="136"/>
      <c r="R52" s="136"/>
      <c r="S52" s="136"/>
      <c r="T52" s="136"/>
      <c r="U52" s="136"/>
      <c r="V52" s="136"/>
    </row>
    <row r="53" spans="1:22" s="65" customFormat="1" ht="15.75">
      <c r="A53" s="136"/>
      <c r="B53" s="136" t="s">
        <v>231</v>
      </c>
      <c r="C53" s="136"/>
      <c r="D53" s="136"/>
      <c r="E53" s="136"/>
      <c r="F53" s="136"/>
      <c r="G53" s="136"/>
      <c r="H53" s="136"/>
      <c r="I53" s="136"/>
      <c r="J53" s="136"/>
      <c r="K53" s="136"/>
      <c r="L53" s="136"/>
      <c r="M53" s="136"/>
      <c r="N53" s="136"/>
      <c r="O53" s="136"/>
      <c r="P53" s="136"/>
      <c r="Q53" s="136"/>
      <c r="R53" s="136"/>
      <c r="S53" s="136"/>
      <c r="T53" s="136"/>
      <c r="U53" s="136"/>
      <c r="V53" s="136"/>
    </row>
    <row r="54" spans="1:22" s="65" customFormat="1" ht="15.75">
      <c r="A54" s="136"/>
      <c r="B54" s="136" t="s">
        <v>232</v>
      </c>
      <c r="C54" s="136"/>
      <c r="D54" s="136"/>
      <c r="E54" s="136"/>
      <c r="F54" s="136"/>
      <c r="G54" s="136"/>
      <c r="H54" s="136"/>
      <c r="I54" s="136"/>
      <c r="J54" s="136"/>
      <c r="K54" s="136"/>
      <c r="L54" s="136"/>
      <c r="M54" s="136"/>
      <c r="N54" s="136"/>
      <c r="O54" s="136"/>
      <c r="P54" s="136"/>
      <c r="Q54" s="136"/>
      <c r="R54" s="136"/>
      <c r="S54" s="136"/>
      <c r="T54" s="136"/>
      <c r="U54" s="136"/>
      <c r="V54" s="136"/>
    </row>
    <row r="55" spans="1:22" s="65" customFormat="1" ht="15.75">
      <c r="A55" s="136"/>
      <c r="B55" s="139" t="s">
        <v>113</v>
      </c>
      <c r="C55" s="136"/>
      <c r="D55" s="136"/>
      <c r="E55" s="136"/>
      <c r="F55" s="136"/>
      <c r="G55" s="136"/>
      <c r="H55" s="136"/>
      <c r="I55" s="136"/>
      <c r="J55" s="136"/>
      <c r="K55" s="136"/>
      <c r="L55" s="136"/>
      <c r="M55" s="136"/>
      <c r="N55" s="136"/>
      <c r="O55" s="136"/>
      <c r="P55" s="136"/>
      <c r="Q55" s="136"/>
      <c r="R55" s="136"/>
      <c r="S55" s="136"/>
      <c r="T55" s="136"/>
      <c r="U55" s="136"/>
      <c r="V55" s="136"/>
    </row>
    <row r="56" spans="1:22" s="35" customFormat="1" ht="15.75">
      <c r="A56" s="137"/>
      <c r="B56" s="139" t="s">
        <v>127</v>
      </c>
      <c r="C56" s="137"/>
      <c r="D56" s="137"/>
      <c r="E56" s="137"/>
      <c r="F56" s="137"/>
      <c r="G56" s="137"/>
      <c r="H56" s="137"/>
      <c r="I56" s="137"/>
      <c r="J56" s="137"/>
      <c r="K56" s="137"/>
      <c r="L56" s="137"/>
      <c r="M56" s="137"/>
      <c r="N56" s="137"/>
      <c r="O56" s="137"/>
      <c r="P56" s="137"/>
      <c r="Q56" s="137"/>
      <c r="R56" s="137"/>
      <c r="S56" s="137"/>
      <c r="T56" s="137"/>
      <c r="U56" s="137"/>
      <c r="V56" s="137"/>
    </row>
    <row r="57" spans="1:22" s="65" customFormat="1" ht="15.75">
      <c r="A57" s="136"/>
      <c r="B57" s="136" t="s">
        <v>114</v>
      </c>
      <c r="C57" s="136"/>
      <c r="D57" s="136"/>
      <c r="E57" s="136"/>
      <c r="F57" s="136"/>
      <c r="G57" s="136"/>
      <c r="H57" s="136"/>
      <c r="I57" s="136"/>
      <c r="J57" s="136"/>
      <c r="K57" s="136"/>
      <c r="L57" s="136"/>
      <c r="M57" s="136"/>
      <c r="N57" s="136"/>
      <c r="O57" s="136"/>
      <c r="P57" s="136"/>
      <c r="Q57" s="136"/>
      <c r="R57" s="136"/>
      <c r="S57" s="136"/>
      <c r="T57" s="136"/>
      <c r="U57" s="136"/>
      <c r="V57" s="136"/>
    </row>
    <row r="58" spans="1:22" s="65" customFormat="1" ht="15.75">
      <c r="A58" s="136"/>
      <c r="B58" s="136" t="s">
        <v>107</v>
      </c>
      <c r="C58" s="136"/>
      <c r="D58" s="136"/>
      <c r="E58" s="136"/>
      <c r="F58" s="136"/>
      <c r="G58" s="136"/>
      <c r="H58" s="136"/>
      <c r="I58" s="136"/>
      <c r="J58" s="136"/>
      <c r="K58" s="136"/>
      <c r="L58" s="136"/>
      <c r="M58" s="136"/>
      <c r="N58" s="136"/>
      <c r="O58" s="136"/>
      <c r="P58" s="136"/>
      <c r="Q58" s="136"/>
      <c r="R58" s="136"/>
      <c r="S58" s="136"/>
      <c r="T58" s="136"/>
      <c r="U58" s="136"/>
      <c r="V58" s="136"/>
    </row>
    <row r="59" spans="1:22" s="65" customFormat="1" ht="15.75">
      <c r="A59" s="136"/>
      <c r="B59" s="136" t="s">
        <v>119</v>
      </c>
      <c r="C59" s="136"/>
      <c r="D59" s="136"/>
      <c r="E59" s="136"/>
      <c r="F59" s="136"/>
      <c r="G59" s="136"/>
      <c r="H59" s="136"/>
      <c r="I59" s="136"/>
      <c r="J59" s="136"/>
      <c r="K59" s="136"/>
      <c r="L59" s="136"/>
      <c r="M59" s="136"/>
      <c r="N59" s="136"/>
      <c r="O59" s="136"/>
      <c r="P59" s="136"/>
      <c r="Q59" s="136"/>
      <c r="R59" s="136"/>
      <c r="S59" s="136"/>
      <c r="T59" s="136"/>
      <c r="U59" s="136"/>
      <c r="V59" s="136"/>
    </row>
    <row r="60" spans="1:22" s="65" customFormat="1" ht="15.75">
      <c r="A60" s="136"/>
      <c r="B60" s="136" t="s">
        <v>120</v>
      </c>
      <c r="C60" s="136"/>
      <c r="D60" s="136"/>
      <c r="E60" s="136"/>
      <c r="F60" s="136"/>
      <c r="G60" s="136"/>
      <c r="H60" s="136"/>
      <c r="I60" s="136"/>
      <c r="J60" s="136"/>
      <c r="K60" s="136"/>
      <c r="L60" s="136"/>
      <c r="M60" s="136"/>
      <c r="N60" s="136"/>
      <c r="O60" s="136"/>
      <c r="P60" s="136"/>
      <c r="Q60" s="136"/>
      <c r="R60" s="136"/>
      <c r="S60" s="136"/>
      <c r="T60" s="136"/>
      <c r="U60" s="136"/>
      <c r="V60" s="136"/>
    </row>
    <row r="61" spans="1:22" s="35" customFormat="1" ht="15.75">
      <c r="A61" s="137"/>
      <c r="B61" s="139" t="s">
        <v>165</v>
      </c>
      <c r="C61" s="137"/>
      <c r="D61" s="137"/>
      <c r="E61" s="137"/>
      <c r="F61" s="137"/>
      <c r="G61" s="137"/>
      <c r="H61" s="137"/>
      <c r="I61" s="137"/>
      <c r="J61" s="137"/>
      <c r="K61" s="137"/>
      <c r="L61" s="137"/>
      <c r="M61" s="137"/>
      <c r="N61" s="137"/>
      <c r="O61" s="137"/>
      <c r="P61" s="137"/>
      <c r="Q61" s="137"/>
      <c r="R61" s="137"/>
      <c r="S61" s="137"/>
      <c r="T61" s="137"/>
      <c r="U61" s="137"/>
      <c r="V61" s="137"/>
    </row>
    <row r="62" spans="1:22" s="65" customFormat="1" ht="15.75">
      <c r="A62" s="136"/>
      <c r="B62" s="136" t="s">
        <v>118</v>
      </c>
      <c r="C62" s="136"/>
      <c r="D62" s="136"/>
      <c r="E62" s="136"/>
      <c r="F62" s="136"/>
      <c r="G62" s="136"/>
      <c r="H62" s="136"/>
      <c r="I62" s="136"/>
      <c r="J62" s="136"/>
      <c r="K62" s="136"/>
      <c r="L62" s="136"/>
      <c r="M62" s="136"/>
      <c r="N62" s="136"/>
      <c r="O62" s="136"/>
      <c r="P62" s="136"/>
      <c r="Q62" s="136"/>
      <c r="R62" s="136"/>
      <c r="S62" s="136"/>
      <c r="T62" s="136"/>
      <c r="U62" s="136"/>
      <c r="V62" s="136"/>
    </row>
    <row r="63" spans="1:22" s="133" customFormat="1" ht="15.75">
      <c r="A63" s="156"/>
      <c r="B63" s="156"/>
      <c r="C63" s="156"/>
      <c r="D63" s="156"/>
      <c r="E63" s="156"/>
      <c r="F63" s="156"/>
      <c r="G63" s="156"/>
      <c r="H63" s="156"/>
      <c r="I63" s="156"/>
      <c r="J63" s="156"/>
      <c r="K63" s="156"/>
      <c r="L63" s="156"/>
      <c r="M63" s="156"/>
      <c r="N63" s="156"/>
      <c r="O63" s="156"/>
      <c r="P63" s="156"/>
      <c r="Q63" s="156"/>
      <c r="R63" s="156"/>
      <c r="S63" s="156"/>
      <c r="T63" s="156"/>
      <c r="U63" s="156"/>
      <c r="V63" s="156"/>
    </row>
    <row r="64" spans="1:22" s="133" customFormat="1" ht="15.75">
      <c r="A64" s="156"/>
      <c r="B64" s="156"/>
      <c r="C64" s="156"/>
      <c r="D64" s="156"/>
      <c r="E64" s="156"/>
      <c r="F64" s="156"/>
      <c r="G64" s="156"/>
      <c r="H64" s="156"/>
      <c r="I64" s="156"/>
      <c r="J64" s="156"/>
      <c r="K64" s="156"/>
      <c r="L64" s="156"/>
      <c r="M64" s="156"/>
      <c r="N64" s="156"/>
      <c r="O64" s="156"/>
      <c r="P64" s="156"/>
      <c r="Q64" s="156"/>
      <c r="R64" s="156"/>
      <c r="S64" s="156"/>
      <c r="T64" s="156"/>
      <c r="U64" s="156"/>
      <c r="V64" s="156"/>
    </row>
    <row r="65" spans="1:22" s="65" customFormat="1" ht="15.75">
      <c r="A65" s="136"/>
      <c r="B65" s="229" t="s">
        <v>85</v>
      </c>
      <c r="C65" s="229"/>
      <c r="D65" s="229"/>
      <c r="E65" s="229"/>
      <c r="F65" s="229"/>
      <c r="G65" s="229"/>
      <c r="H65" s="229"/>
      <c r="I65" s="229"/>
      <c r="J65" s="229"/>
      <c r="K65" s="229"/>
      <c r="L65" s="176"/>
      <c r="M65" s="176"/>
      <c r="N65" s="176"/>
      <c r="O65" s="176"/>
      <c r="P65" s="176"/>
      <c r="Q65" s="176"/>
      <c r="R65" s="176"/>
      <c r="S65" s="176"/>
      <c r="T65" s="176"/>
      <c r="U65" s="176"/>
      <c r="V65" s="176"/>
    </row>
    <row r="66" spans="1:22" s="65" customFormat="1" ht="15.75">
      <c r="A66" s="136"/>
      <c r="B66" s="230" t="s">
        <v>116</v>
      </c>
      <c r="C66" s="230"/>
      <c r="D66" s="230"/>
      <c r="E66" s="230"/>
      <c r="F66" s="230"/>
      <c r="G66" s="230"/>
      <c r="H66" s="230"/>
      <c r="I66" s="230"/>
      <c r="J66" s="230"/>
      <c r="K66" s="230"/>
      <c r="L66" s="176"/>
      <c r="M66" s="176"/>
      <c r="N66" s="176"/>
      <c r="O66" s="176"/>
      <c r="P66" s="176"/>
      <c r="Q66" s="176"/>
      <c r="R66" s="176"/>
      <c r="S66" s="176"/>
      <c r="T66" s="176"/>
      <c r="U66" s="176"/>
      <c r="V66" s="176"/>
    </row>
    <row r="67" spans="1:22" s="65" customFormat="1" ht="15.75">
      <c r="A67" s="136"/>
      <c r="B67" s="230" t="s">
        <v>117</v>
      </c>
      <c r="C67" s="230"/>
      <c r="D67" s="230"/>
      <c r="E67" s="230"/>
      <c r="F67" s="230"/>
      <c r="G67" s="230"/>
      <c r="H67" s="230"/>
      <c r="I67" s="230"/>
      <c r="J67" s="230"/>
      <c r="K67" s="230"/>
      <c r="L67" s="176"/>
      <c r="M67" s="176"/>
      <c r="N67" s="176"/>
      <c r="O67" s="176"/>
      <c r="P67" s="176"/>
      <c r="Q67" s="176"/>
      <c r="R67" s="176"/>
      <c r="S67" s="176"/>
      <c r="T67" s="176"/>
      <c r="U67" s="176"/>
      <c r="V67" s="176"/>
    </row>
    <row r="68" spans="1:22" s="65" customFormat="1" ht="15.75">
      <c r="A68" s="136"/>
      <c r="B68" s="230" t="s">
        <v>45</v>
      </c>
      <c r="C68" s="230"/>
      <c r="D68" s="230"/>
      <c r="E68" s="230"/>
      <c r="F68" s="230"/>
      <c r="G68" s="230"/>
      <c r="H68" s="230"/>
      <c r="I68" s="230"/>
      <c r="J68" s="230"/>
      <c r="K68" s="230"/>
      <c r="L68" s="176"/>
      <c r="M68" s="176"/>
      <c r="N68" s="176"/>
      <c r="O68" s="176"/>
      <c r="P68" s="176"/>
      <c r="Q68" s="176"/>
      <c r="R68" s="176"/>
      <c r="S68" s="176"/>
      <c r="T68" s="176"/>
      <c r="U68" s="176"/>
      <c r="V68" s="176"/>
    </row>
    <row r="69" spans="1:22" s="65" customFormat="1" ht="15.75">
      <c r="A69" s="136"/>
      <c r="B69" s="230" t="s">
        <v>50</v>
      </c>
      <c r="C69" s="230"/>
      <c r="D69" s="230"/>
      <c r="E69" s="230"/>
      <c r="F69" s="230"/>
      <c r="G69" s="230"/>
      <c r="H69" s="230"/>
      <c r="I69" s="230"/>
      <c r="J69" s="230"/>
      <c r="K69" s="230"/>
      <c r="L69" s="176"/>
      <c r="M69" s="176"/>
      <c r="N69" s="176"/>
      <c r="O69" s="176"/>
      <c r="P69" s="176"/>
      <c r="Q69" s="176"/>
      <c r="R69" s="176"/>
      <c r="S69" s="176"/>
      <c r="T69" s="176"/>
      <c r="U69" s="176"/>
      <c r="V69" s="176"/>
    </row>
    <row r="70" spans="1:22" s="65" customFormat="1" ht="15.75">
      <c r="A70" s="136"/>
      <c r="B70" s="167"/>
      <c r="C70" s="167"/>
      <c r="D70" s="167"/>
      <c r="E70" s="167"/>
      <c r="F70" s="167"/>
      <c r="G70" s="167"/>
      <c r="H70" s="167"/>
      <c r="I70" s="167"/>
      <c r="J70" s="167"/>
      <c r="K70" s="167"/>
      <c r="L70" s="156"/>
      <c r="M70" s="156"/>
      <c r="N70" s="156"/>
      <c r="O70" s="156"/>
      <c r="P70" s="156"/>
      <c r="Q70" s="156"/>
      <c r="R70" s="156"/>
      <c r="S70" s="156"/>
      <c r="T70" s="156"/>
      <c r="U70" s="156"/>
      <c r="V70" s="156"/>
    </row>
    <row r="71" spans="2:22" s="156" customFormat="1" ht="42" customHeight="1">
      <c r="B71" s="192" t="s">
        <v>233</v>
      </c>
      <c r="C71" s="192"/>
      <c r="D71" s="192"/>
      <c r="E71" s="192"/>
      <c r="F71" s="192"/>
      <c r="G71" s="192"/>
      <c r="H71" s="192"/>
      <c r="I71" s="192"/>
      <c r="J71" s="192"/>
      <c r="K71" s="192"/>
      <c r="L71" s="210"/>
      <c r="M71" s="210"/>
      <c r="N71" s="210"/>
      <c r="O71" s="210"/>
      <c r="P71" s="210"/>
      <c r="Q71" s="210"/>
      <c r="R71" s="210"/>
      <c r="S71" s="210"/>
      <c r="T71" s="210"/>
      <c r="U71" s="210"/>
      <c r="V71" s="210"/>
    </row>
    <row r="72" s="134" customFormat="1" ht="15.75"/>
    <row r="73" spans="2:8" s="134" customFormat="1" ht="15.75">
      <c r="B73" s="135" t="s">
        <v>86</v>
      </c>
      <c r="H73" s="140"/>
    </row>
    <row r="74" spans="2:8" s="156" customFormat="1" ht="15.75">
      <c r="B74" s="165"/>
      <c r="H74" s="140"/>
    </row>
    <row r="75" spans="2:12" s="156" customFormat="1" ht="17.25" customHeight="1">
      <c r="B75" s="196" t="s">
        <v>128</v>
      </c>
      <c r="C75" s="196"/>
      <c r="D75" s="196"/>
      <c r="E75" s="196"/>
      <c r="F75" s="196"/>
      <c r="G75" s="196"/>
      <c r="H75" s="196"/>
      <c r="I75" s="196"/>
      <c r="J75" s="196"/>
      <c r="K75" s="196"/>
      <c r="L75" s="196"/>
    </row>
    <row r="76" s="156" customFormat="1" ht="13.5" customHeight="1">
      <c r="H76" s="140"/>
    </row>
    <row r="77" spans="2:13" s="156" customFormat="1" ht="18" customHeight="1">
      <c r="B77" s="196" t="s">
        <v>234</v>
      </c>
      <c r="C77" s="196"/>
      <c r="D77" s="196"/>
      <c r="E77" s="196"/>
      <c r="F77" s="196"/>
      <c r="G77" s="196"/>
      <c r="H77" s="196"/>
      <c r="I77" s="196"/>
      <c r="J77" s="196"/>
      <c r="K77" s="196"/>
      <c r="L77" s="196"/>
      <c r="M77" s="196"/>
    </row>
    <row r="78" s="156" customFormat="1" ht="18" customHeight="1">
      <c r="H78" s="140"/>
    </row>
    <row r="79" spans="1:13" s="156" customFormat="1" ht="15.75">
      <c r="A79" s="157"/>
      <c r="B79" s="196" t="s">
        <v>137</v>
      </c>
      <c r="C79" s="196"/>
      <c r="D79" s="196"/>
      <c r="E79" s="196"/>
      <c r="F79" s="196"/>
      <c r="G79" s="196"/>
      <c r="H79" s="196"/>
      <c r="I79" s="196"/>
      <c r="J79" s="196"/>
      <c r="K79" s="196"/>
      <c r="L79" s="196"/>
      <c r="M79" s="196"/>
    </row>
    <row r="80" s="156" customFormat="1" ht="15.75">
      <c r="H80" s="140"/>
    </row>
    <row r="81" spans="2:13" s="156" customFormat="1" ht="15.75">
      <c r="B81" s="196" t="s">
        <v>235</v>
      </c>
      <c r="C81" s="196"/>
      <c r="D81" s="196"/>
      <c r="E81" s="196"/>
      <c r="F81" s="196"/>
      <c r="G81" s="196"/>
      <c r="H81" s="196"/>
      <c r="I81" s="196"/>
      <c r="J81" s="196"/>
      <c r="K81" s="196"/>
      <c r="L81" s="196"/>
      <c r="M81" s="196"/>
    </row>
    <row r="82" spans="2:8" s="156" customFormat="1" ht="15" customHeight="1">
      <c r="B82" s="168"/>
      <c r="C82" s="168"/>
      <c r="H82" s="140"/>
    </row>
    <row r="83" spans="2:13" s="156" customFormat="1" ht="15.75">
      <c r="B83" s="196" t="s">
        <v>361</v>
      </c>
      <c r="C83" s="196"/>
      <c r="D83" s="196"/>
      <c r="E83" s="196"/>
      <c r="F83" s="196"/>
      <c r="G83" s="196"/>
      <c r="H83" s="196"/>
      <c r="I83" s="196"/>
      <c r="J83" s="196"/>
      <c r="K83" s="196"/>
      <c r="L83" s="196"/>
      <c r="M83" s="196"/>
    </row>
    <row r="84" spans="2:8" s="156" customFormat="1" ht="15.75">
      <c r="B84" s="142"/>
      <c r="C84" s="168"/>
      <c r="H84" s="140"/>
    </row>
    <row r="85" spans="2:13" s="156" customFormat="1" ht="15.75">
      <c r="B85" s="196" t="s">
        <v>362</v>
      </c>
      <c r="C85" s="196"/>
      <c r="D85" s="196"/>
      <c r="E85" s="196"/>
      <c r="F85" s="196"/>
      <c r="G85" s="196"/>
      <c r="H85" s="196"/>
      <c r="I85" s="196"/>
      <c r="J85" s="196"/>
      <c r="K85" s="196"/>
      <c r="L85" s="196"/>
      <c r="M85" s="196"/>
    </row>
    <row r="86" spans="2:11" s="156" customFormat="1" ht="15.75" customHeight="1">
      <c r="B86" s="168"/>
      <c r="C86" s="168"/>
      <c r="D86" s="168"/>
      <c r="E86" s="168"/>
      <c r="F86" s="168"/>
      <c r="G86" s="168"/>
      <c r="H86" s="168"/>
      <c r="I86" s="168"/>
      <c r="J86" s="168"/>
      <c r="K86" s="168"/>
    </row>
    <row r="87" spans="2:13" s="156" customFormat="1" ht="15.75" customHeight="1">
      <c r="B87" s="191" t="s">
        <v>363</v>
      </c>
      <c r="C87" s="191"/>
      <c r="D87" s="191"/>
      <c r="E87" s="191"/>
      <c r="F87" s="191"/>
      <c r="G87" s="191"/>
      <c r="H87" s="191"/>
      <c r="I87" s="191"/>
      <c r="J87" s="191"/>
      <c r="K87" s="191"/>
      <c r="L87" s="191"/>
      <c r="M87" s="191"/>
    </row>
    <row r="88" spans="2:13" s="156" customFormat="1" ht="15.75" customHeight="1">
      <c r="B88" s="170"/>
      <c r="C88" s="170"/>
      <c r="D88" s="170"/>
      <c r="E88" s="170"/>
      <c r="F88" s="170"/>
      <c r="G88" s="170"/>
      <c r="H88" s="170"/>
      <c r="I88" s="170"/>
      <c r="J88" s="170"/>
      <c r="K88" s="170"/>
      <c r="L88" s="170"/>
      <c r="M88" s="170"/>
    </row>
    <row r="89" spans="2:13" s="156" customFormat="1" ht="15.75" customHeight="1">
      <c r="B89" s="191" t="s">
        <v>364</v>
      </c>
      <c r="C89" s="191"/>
      <c r="D89" s="191"/>
      <c r="E89" s="191"/>
      <c r="F89" s="191"/>
      <c r="G89" s="191"/>
      <c r="H89" s="191"/>
      <c r="I89" s="191"/>
      <c r="J89" s="191"/>
      <c r="K89" s="191"/>
      <c r="L89" s="191"/>
      <c r="M89" s="191"/>
    </row>
    <row r="90" spans="2:11" s="156" customFormat="1" ht="15.75" customHeight="1">
      <c r="B90" s="168"/>
      <c r="C90" s="168"/>
      <c r="D90" s="168"/>
      <c r="E90" s="168"/>
      <c r="F90" s="168"/>
      <c r="G90" s="168"/>
      <c r="H90" s="168"/>
      <c r="I90" s="168"/>
      <c r="J90" s="168"/>
      <c r="K90" s="168"/>
    </row>
    <row r="91" spans="2:13" s="156" customFormat="1" ht="15.75" customHeight="1">
      <c r="B91" s="196" t="s">
        <v>0</v>
      </c>
      <c r="C91" s="196"/>
      <c r="D91" s="196"/>
      <c r="E91" s="196"/>
      <c r="F91" s="196"/>
      <c r="G91" s="196"/>
      <c r="H91" s="196"/>
      <c r="I91" s="196"/>
      <c r="J91" s="196"/>
      <c r="K91" s="196"/>
      <c r="L91" s="196"/>
      <c r="M91" s="196"/>
    </row>
    <row r="92" spans="2:11" s="156" customFormat="1" ht="15.75" customHeight="1">
      <c r="B92" s="168"/>
      <c r="C92" s="168"/>
      <c r="D92" s="168"/>
      <c r="E92" s="168"/>
      <c r="F92" s="168"/>
      <c r="G92" s="168"/>
      <c r="H92" s="168"/>
      <c r="I92" s="168"/>
      <c r="J92" s="168"/>
      <c r="K92" s="168"/>
    </row>
    <row r="93" spans="2:8" s="134" customFormat="1" ht="15.75">
      <c r="B93" s="135" t="s">
        <v>121</v>
      </c>
      <c r="H93" s="140"/>
    </row>
    <row r="94" s="134" customFormat="1" ht="15.75">
      <c r="H94" s="140"/>
    </row>
    <row r="95" spans="2:12" s="134" customFormat="1" ht="15.75">
      <c r="B95" s="189" t="s">
        <v>139</v>
      </c>
      <c r="C95" s="189"/>
      <c r="D95" s="189"/>
      <c r="E95" s="189"/>
      <c r="F95" s="189"/>
      <c r="G95" s="189"/>
      <c r="H95" s="189"/>
      <c r="I95" s="189"/>
      <c r="J95" s="189"/>
      <c r="K95" s="189"/>
      <c r="L95" s="189"/>
    </row>
    <row r="96" s="134" customFormat="1" ht="15.75">
      <c r="H96" s="140"/>
    </row>
    <row r="97" spans="2:13" s="134" customFormat="1" ht="15.75">
      <c r="B97" s="189" t="s">
        <v>365</v>
      </c>
      <c r="C97" s="189"/>
      <c r="D97" s="189"/>
      <c r="E97" s="189"/>
      <c r="F97" s="189"/>
      <c r="G97" s="189"/>
      <c r="H97" s="189"/>
      <c r="I97" s="189"/>
      <c r="J97" s="189"/>
      <c r="K97" s="189"/>
      <c r="L97" s="189"/>
      <c r="M97" s="189"/>
    </row>
    <row r="98" s="134" customFormat="1" ht="15.75">
      <c r="H98" s="140"/>
    </row>
    <row r="99" spans="2:13" s="134" customFormat="1" ht="15.75">
      <c r="B99" s="189" t="s">
        <v>386</v>
      </c>
      <c r="C99" s="189"/>
      <c r="D99" s="189"/>
      <c r="E99" s="189"/>
      <c r="F99" s="189"/>
      <c r="G99" s="189"/>
      <c r="H99" s="189"/>
      <c r="I99" s="189"/>
      <c r="J99" s="189"/>
      <c r="K99" s="189"/>
      <c r="L99" s="189"/>
      <c r="M99" s="189"/>
    </row>
    <row r="100" spans="2:13" s="134" customFormat="1" ht="15.75">
      <c r="B100" s="141"/>
      <c r="C100" s="141"/>
      <c r="D100" s="141"/>
      <c r="E100" s="141"/>
      <c r="F100" s="141"/>
      <c r="G100" s="141"/>
      <c r="H100" s="141"/>
      <c r="I100" s="141"/>
      <c r="J100" s="141"/>
      <c r="K100" s="141"/>
      <c r="L100" s="141"/>
      <c r="M100" s="141"/>
    </row>
    <row r="101" spans="2:13" s="134" customFormat="1" ht="15.75">
      <c r="B101" s="189" t="s">
        <v>387</v>
      </c>
      <c r="C101" s="189"/>
      <c r="D101" s="189"/>
      <c r="E101" s="189"/>
      <c r="F101" s="189"/>
      <c r="G101" s="189"/>
      <c r="H101" s="189"/>
      <c r="I101" s="189"/>
      <c r="J101" s="189"/>
      <c r="K101" s="189"/>
      <c r="L101" s="189"/>
      <c r="M101" s="189"/>
    </row>
    <row r="102" spans="2:13" s="134" customFormat="1" ht="15.75">
      <c r="B102" s="141"/>
      <c r="C102" s="141"/>
      <c r="D102" s="141"/>
      <c r="E102" s="141"/>
      <c r="F102" s="141"/>
      <c r="G102" s="141"/>
      <c r="H102" s="141"/>
      <c r="I102" s="141"/>
      <c r="J102" s="141"/>
      <c r="K102" s="141"/>
      <c r="L102" s="141"/>
      <c r="M102" s="141"/>
    </row>
    <row r="103" spans="2:13" s="134" customFormat="1" ht="15.75">
      <c r="B103" s="189" t="s">
        <v>388</v>
      </c>
      <c r="C103" s="189"/>
      <c r="D103" s="189"/>
      <c r="E103" s="189"/>
      <c r="F103" s="189"/>
      <c r="G103" s="189"/>
      <c r="H103" s="189"/>
      <c r="I103" s="189"/>
      <c r="J103" s="189"/>
      <c r="K103" s="189"/>
      <c r="L103" s="189"/>
      <c r="M103" s="189"/>
    </row>
    <row r="104" spans="2:8" s="134" customFormat="1" ht="15.75">
      <c r="B104" s="141"/>
      <c r="C104" s="141"/>
      <c r="D104" s="141"/>
      <c r="H104" s="140"/>
    </row>
    <row r="105" spans="2:13" s="134" customFormat="1" ht="15.75">
      <c r="B105" s="189" t="s">
        <v>389</v>
      </c>
      <c r="C105" s="189"/>
      <c r="D105" s="189"/>
      <c r="E105" s="189"/>
      <c r="F105" s="189"/>
      <c r="G105" s="189"/>
      <c r="H105" s="189"/>
      <c r="I105" s="189"/>
      <c r="J105" s="189"/>
      <c r="K105" s="189"/>
      <c r="L105" s="189"/>
      <c r="M105" s="189"/>
    </row>
    <row r="106" spans="2:13" s="134" customFormat="1" ht="15.75">
      <c r="B106" s="141"/>
      <c r="C106" s="141"/>
      <c r="D106" s="141"/>
      <c r="E106" s="141"/>
      <c r="F106" s="141"/>
      <c r="G106" s="141"/>
      <c r="H106" s="141"/>
      <c r="I106" s="141"/>
      <c r="J106" s="141"/>
      <c r="K106" s="141"/>
      <c r="L106" s="141"/>
      <c r="M106" s="141"/>
    </row>
    <row r="107" spans="2:13" s="134" customFormat="1" ht="15.75">
      <c r="B107" s="189" t="s">
        <v>390</v>
      </c>
      <c r="C107" s="189"/>
      <c r="D107" s="189"/>
      <c r="E107" s="189"/>
      <c r="F107" s="189"/>
      <c r="G107" s="189"/>
      <c r="H107" s="189"/>
      <c r="I107" s="189"/>
      <c r="J107" s="189"/>
      <c r="K107" s="189"/>
      <c r="L107" s="189"/>
      <c r="M107" s="189"/>
    </row>
    <row r="108" spans="2:13" s="134" customFormat="1" ht="15.75">
      <c r="B108" s="141"/>
      <c r="C108" s="141"/>
      <c r="D108" s="141"/>
      <c r="E108" s="141"/>
      <c r="F108" s="141"/>
      <c r="G108" s="141"/>
      <c r="H108" s="141"/>
      <c r="I108" s="141"/>
      <c r="J108" s="141"/>
      <c r="K108" s="141"/>
      <c r="L108" s="141"/>
      <c r="M108" s="141"/>
    </row>
    <row r="109" spans="2:13" s="134" customFormat="1" ht="15.75">
      <c r="B109" s="189" t="s">
        <v>391</v>
      </c>
      <c r="C109" s="189"/>
      <c r="D109" s="189"/>
      <c r="E109" s="189"/>
      <c r="F109" s="189"/>
      <c r="G109" s="189"/>
      <c r="H109" s="189"/>
      <c r="I109" s="189"/>
      <c r="J109" s="189"/>
      <c r="K109" s="189"/>
      <c r="L109" s="189"/>
      <c r="M109" s="189"/>
    </row>
    <row r="110" spans="2:13" s="134" customFormat="1" ht="15.75">
      <c r="B110" s="141"/>
      <c r="C110" s="141"/>
      <c r="D110" s="141"/>
      <c r="E110" s="141"/>
      <c r="F110" s="141"/>
      <c r="G110" s="141"/>
      <c r="H110" s="141"/>
      <c r="I110" s="141"/>
      <c r="J110" s="141"/>
      <c r="K110" s="141"/>
      <c r="L110" s="141"/>
      <c r="M110" s="141"/>
    </row>
    <row r="111" spans="2:13" s="134" customFormat="1" ht="15.75">
      <c r="B111" s="189" t="s">
        <v>392</v>
      </c>
      <c r="C111" s="189"/>
      <c r="D111" s="189"/>
      <c r="E111" s="189"/>
      <c r="F111" s="189"/>
      <c r="G111" s="189"/>
      <c r="H111" s="189"/>
      <c r="I111" s="189"/>
      <c r="J111" s="189"/>
      <c r="K111" s="189"/>
      <c r="L111" s="189"/>
      <c r="M111" s="189"/>
    </row>
    <row r="112" spans="2:13" s="134" customFormat="1" ht="15.75">
      <c r="B112" s="141"/>
      <c r="C112" s="141"/>
      <c r="D112" s="141"/>
      <c r="E112" s="141"/>
      <c r="F112" s="141"/>
      <c r="G112" s="141"/>
      <c r="H112" s="141"/>
      <c r="I112" s="141"/>
      <c r="J112" s="141"/>
      <c r="K112" s="141"/>
      <c r="L112" s="141"/>
      <c r="M112" s="141"/>
    </row>
    <row r="113" spans="2:13" s="134" customFormat="1" ht="15.75">
      <c r="B113" s="189" t="s">
        <v>393</v>
      </c>
      <c r="C113" s="189"/>
      <c r="D113" s="189"/>
      <c r="E113" s="189"/>
      <c r="F113" s="189"/>
      <c r="G113" s="189"/>
      <c r="H113" s="189"/>
      <c r="I113" s="189"/>
      <c r="J113" s="189"/>
      <c r="K113" s="189"/>
      <c r="L113" s="189"/>
      <c r="M113" s="189"/>
    </row>
    <row r="114" spans="2:13" s="134" customFormat="1" ht="15.75">
      <c r="B114" s="141"/>
      <c r="C114" s="141"/>
      <c r="D114" s="141"/>
      <c r="E114" s="141"/>
      <c r="F114" s="141"/>
      <c r="G114" s="141"/>
      <c r="H114" s="141"/>
      <c r="I114" s="141"/>
      <c r="J114" s="141"/>
      <c r="K114" s="141"/>
      <c r="L114" s="141"/>
      <c r="M114" s="141"/>
    </row>
    <row r="115" spans="2:13" s="134" customFormat="1" ht="15.75">
      <c r="B115" s="189" t="s">
        <v>394</v>
      </c>
      <c r="C115" s="189"/>
      <c r="D115" s="189"/>
      <c r="E115" s="189"/>
      <c r="F115" s="189"/>
      <c r="G115" s="189"/>
      <c r="H115" s="189"/>
      <c r="I115" s="189"/>
      <c r="J115" s="189"/>
      <c r="K115" s="189"/>
      <c r="L115" s="189"/>
      <c r="M115" s="189"/>
    </row>
    <row r="116" spans="2:8" s="134" customFormat="1" ht="15.75">
      <c r="B116" s="141"/>
      <c r="C116" s="141"/>
      <c r="D116" s="141"/>
      <c r="H116" s="140"/>
    </row>
    <row r="117" spans="2:13" s="134" customFormat="1" ht="15.75">
      <c r="B117" s="189" t="s">
        <v>110</v>
      </c>
      <c r="C117" s="189"/>
      <c r="D117" s="189"/>
      <c r="E117" s="189"/>
      <c r="F117" s="189"/>
      <c r="G117" s="189"/>
      <c r="H117" s="189"/>
      <c r="I117" s="189"/>
      <c r="J117" s="189"/>
      <c r="K117" s="189"/>
      <c r="L117" s="189"/>
      <c r="M117" s="189"/>
    </row>
    <row r="118" s="134" customFormat="1" ht="15.75"/>
    <row r="119" spans="2:8" s="134" customFormat="1" ht="15.75">
      <c r="B119" s="135" t="s">
        <v>122</v>
      </c>
      <c r="H119" s="140"/>
    </row>
    <row r="120" spans="2:8" s="156" customFormat="1" ht="13.5" customHeight="1">
      <c r="B120" s="165"/>
      <c r="H120" s="140"/>
    </row>
    <row r="121" spans="2:11" s="156" customFormat="1" ht="15" customHeight="1">
      <c r="B121" s="196" t="s">
        <v>138</v>
      </c>
      <c r="C121" s="196"/>
      <c r="D121" s="196"/>
      <c r="E121" s="196"/>
      <c r="F121" s="196"/>
      <c r="G121" s="196"/>
      <c r="H121" s="196"/>
      <c r="I121" s="196"/>
      <c r="J121" s="196"/>
      <c r="K121" s="196"/>
    </row>
    <row r="122" s="156" customFormat="1" ht="15.75">
      <c r="H122" s="140"/>
    </row>
    <row r="123" spans="2:13" s="156" customFormat="1" ht="15.75">
      <c r="B123" s="191" t="s">
        <v>366</v>
      </c>
      <c r="C123" s="191"/>
      <c r="D123" s="191"/>
      <c r="E123" s="191"/>
      <c r="F123" s="191"/>
      <c r="G123" s="191"/>
      <c r="H123" s="191"/>
      <c r="I123" s="191"/>
      <c r="J123" s="191"/>
      <c r="K123" s="191"/>
      <c r="L123" s="168"/>
      <c r="M123" s="168"/>
    </row>
    <row r="124" spans="2:13" s="156" customFormat="1" ht="10.5" customHeight="1">
      <c r="B124" s="168"/>
      <c r="C124" s="168"/>
      <c r="D124" s="168"/>
      <c r="E124" s="168"/>
      <c r="F124" s="168"/>
      <c r="G124" s="168"/>
      <c r="H124" s="168"/>
      <c r="I124" s="168"/>
      <c r="J124" s="168"/>
      <c r="K124" s="168"/>
      <c r="L124" s="168"/>
      <c r="M124" s="168"/>
    </row>
    <row r="125" spans="2:13" s="156" customFormat="1" ht="15.75">
      <c r="B125" s="224" t="s">
        <v>367</v>
      </c>
      <c r="C125" s="224"/>
      <c r="D125" s="224"/>
      <c r="E125" s="224"/>
      <c r="F125" s="224"/>
      <c r="G125" s="224"/>
      <c r="H125" s="224"/>
      <c r="I125" s="224"/>
      <c r="J125" s="224"/>
      <c r="K125" s="224"/>
      <c r="L125" s="168"/>
      <c r="M125" s="168"/>
    </row>
    <row r="126" spans="2:13" s="156" customFormat="1" ht="10.5" customHeight="1">
      <c r="B126" s="168"/>
      <c r="C126" s="168"/>
      <c r="D126" s="168"/>
      <c r="E126" s="168"/>
      <c r="F126" s="168"/>
      <c r="G126" s="168"/>
      <c r="H126" s="168"/>
      <c r="I126" s="168"/>
      <c r="J126" s="168"/>
      <c r="K126" s="168"/>
      <c r="L126" s="168"/>
      <c r="M126" s="168"/>
    </row>
    <row r="127" spans="2:13" s="156" customFormat="1" ht="15.75">
      <c r="B127" s="224" t="s">
        <v>167</v>
      </c>
      <c r="C127" s="224"/>
      <c r="D127" s="224"/>
      <c r="E127" s="224"/>
      <c r="F127" s="224"/>
      <c r="G127" s="224"/>
      <c r="H127" s="224"/>
      <c r="I127" s="224"/>
      <c r="J127" s="224"/>
      <c r="K127" s="224"/>
      <c r="L127" s="168"/>
      <c r="M127" s="168"/>
    </row>
    <row r="128" spans="2:13" s="156" customFormat="1" ht="10.5" customHeight="1">
      <c r="B128" s="162"/>
      <c r="C128" s="162"/>
      <c r="D128" s="162"/>
      <c r="E128" s="162"/>
      <c r="F128" s="162"/>
      <c r="G128" s="162"/>
      <c r="H128" s="162"/>
      <c r="I128" s="162"/>
      <c r="J128" s="162"/>
      <c r="K128" s="162"/>
      <c r="L128" s="168"/>
      <c r="M128" s="168"/>
    </row>
    <row r="129" spans="2:13" s="156" customFormat="1" ht="15.75">
      <c r="B129" s="190" t="s">
        <v>368</v>
      </c>
      <c r="C129" s="190"/>
      <c r="D129" s="190"/>
      <c r="E129" s="190"/>
      <c r="F129" s="190"/>
      <c r="G129" s="190"/>
      <c r="H129" s="190"/>
      <c r="I129" s="190"/>
      <c r="J129" s="190"/>
      <c r="K129" s="190"/>
      <c r="L129" s="168"/>
      <c r="M129" s="168"/>
    </row>
    <row r="130" spans="2:13" s="156" customFormat="1" ht="10.5" customHeight="1">
      <c r="B130" s="172"/>
      <c r="C130" s="172"/>
      <c r="D130" s="172"/>
      <c r="E130" s="172"/>
      <c r="F130" s="172"/>
      <c r="G130" s="172"/>
      <c r="H130" s="172"/>
      <c r="I130" s="172"/>
      <c r="J130" s="172"/>
      <c r="K130" s="172"/>
      <c r="L130" s="168"/>
      <c r="M130" s="168"/>
    </row>
    <row r="131" spans="2:13" s="156" customFormat="1" ht="15.75">
      <c r="B131" s="190" t="s">
        <v>369</v>
      </c>
      <c r="C131" s="190"/>
      <c r="D131" s="190"/>
      <c r="E131" s="190"/>
      <c r="F131" s="190"/>
      <c r="G131" s="190"/>
      <c r="H131" s="190"/>
      <c r="I131" s="190"/>
      <c r="J131" s="190"/>
      <c r="K131" s="190"/>
      <c r="L131" s="168"/>
      <c r="M131" s="168"/>
    </row>
    <row r="132" spans="2:13" s="156" customFormat="1" ht="10.5" customHeight="1">
      <c r="B132" s="172"/>
      <c r="C132" s="172"/>
      <c r="D132" s="172"/>
      <c r="E132" s="172"/>
      <c r="F132" s="172"/>
      <c r="G132" s="172"/>
      <c r="H132" s="172"/>
      <c r="I132" s="172"/>
      <c r="J132" s="172"/>
      <c r="K132" s="172"/>
      <c r="L132" s="168"/>
      <c r="M132" s="168"/>
    </row>
    <row r="133" spans="2:13" s="156" customFormat="1" ht="15.75">
      <c r="B133" s="190" t="s">
        <v>370</v>
      </c>
      <c r="C133" s="190"/>
      <c r="D133" s="190"/>
      <c r="E133" s="190"/>
      <c r="F133" s="190"/>
      <c r="G133" s="190"/>
      <c r="H133" s="190"/>
      <c r="I133" s="190"/>
      <c r="J133" s="190"/>
      <c r="K133" s="190"/>
      <c r="L133" s="168"/>
      <c r="M133" s="168"/>
    </row>
    <row r="134" spans="2:13" s="156" customFormat="1" ht="10.5" customHeight="1">
      <c r="B134" s="173"/>
      <c r="C134" s="173"/>
      <c r="D134" s="173"/>
      <c r="E134" s="173"/>
      <c r="F134" s="173"/>
      <c r="G134" s="173"/>
      <c r="H134" s="173"/>
      <c r="I134" s="173"/>
      <c r="J134" s="173"/>
      <c r="K134" s="173"/>
      <c r="L134" s="168"/>
      <c r="M134" s="168"/>
    </row>
    <row r="135" spans="2:13" s="156" customFormat="1" ht="15.75">
      <c r="B135" s="190" t="s">
        <v>371</v>
      </c>
      <c r="C135" s="190"/>
      <c r="D135" s="190"/>
      <c r="E135" s="190"/>
      <c r="F135" s="190"/>
      <c r="G135" s="190"/>
      <c r="H135" s="190"/>
      <c r="I135" s="190"/>
      <c r="J135" s="190"/>
      <c r="K135" s="190"/>
      <c r="L135" s="168"/>
      <c r="M135" s="168"/>
    </row>
    <row r="136" spans="2:13" s="156" customFormat="1" ht="10.5" customHeight="1">
      <c r="B136" s="168"/>
      <c r="C136" s="168"/>
      <c r="D136" s="168"/>
      <c r="E136" s="168"/>
      <c r="F136" s="168"/>
      <c r="G136" s="168"/>
      <c r="H136" s="168"/>
      <c r="I136" s="168"/>
      <c r="J136" s="168"/>
      <c r="K136" s="168"/>
      <c r="L136" s="168"/>
      <c r="M136" s="168"/>
    </row>
    <row r="137" spans="2:13" s="156" customFormat="1" ht="16.5" customHeight="1">
      <c r="B137" s="196" t="s">
        <v>173</v>
      </c>
      <c r="C137" s="196"/>
      <c r="D137" s="196"/>
      <c r="E137" s="196"/>
      <c r="F137" s="196"/>
      <c r="G137" s="196"/>
      <c r="H137" s="196"/>
      <c r="I137" s="196"/>
      <c r="J137" s="196"/>
      <c r="K137" s="196"/>
      <c r="L137" s="168"/>
      <c r="M137" s="168"/>
    </row>
    <row r="138" spans="2:13" s="156" customFormat="1" ht="16.5" customHeight="1">
      <c r="B138" s="133"/>
      <c r="C138" s="133"/>
      <c r="D138" s="133"/>
      <c r="E138" s="133"/>
      <c r="F138" s="133"/>
      <c r="G138" s="133"/>
      <c r="H138" s="133"/>
      <c r="I138" s="133"/>
      <c r="J138" s="133"/>
      <c r="K138" s="133"/>
      <c r="L138" s="168"/>
      <c r="M138" s="168"/>
    </row>
    <row r="139" spans="2:9" s="134" customFormat="1" ht="19.5" customHeight="1">
      <c r="B139" s="143" t="s">
        <v>136</v>
      </c>
      <c r="C139" s="144"/>
      <c r="D139" s="144"/>
      <c r="E139" s="144"/>
      <c r="F139" s="144"/>
      <c r="G139" s="144"/>
      <c r="H139" s="144"/>
      <c r="I139" s="144"/>
    </row>
    <row r="140" spans="2:9" s="156" customFormat="1" ht="15.75">
      <c r="B140" s="143"/>
      <c r="C140" s="144"/>
      <c r="D140" s="144"/>
      <c r="E140" s="144"/>
      <c r="F140" s="144"/>
      <c r="G140" s="144"/>
      <c r="H140" s="144"/>
      <c r="I140" s="144"/>
    </row>
    <row r="141" spans="2:13" s="156" customFormat="1" ht="15.75">
      <c r="B141" s="196" t="s">
        <v>123</v>
      </c>
      <c r="C141" s="196"/>
      <c r="D141" s="196"/>
      <c r="E141" s="196"/>
      <c r="F141" s="196"/>
      <c r="G141" s="196"/>
      <c r="H141" s="196"/>
      <c r="I141" s="196"/>
      <c r="J141" s="196"/>
      <c r="K141" s="196"/>
      <c r="L141" s="196"/>
      <c r="M141" s="196"/>
    </row>
    <row r="142" spans="2:11" s="156" customFormat="1" ht="12.75" customHeight="1">
      <c r="B142" s="168"/>
      <c r="C142" s="162"/>
      <c r="D142" s="162"/>
      <c r="E142" s="162"/>
      <c r="F142" s="162"/>
      <c r="G142" s="162"/>
      <c r="H142" s="162"/>
      <c r="I142" s="162"/>
      <c r="J142" s="168"/>
      <c r="K142" s="168"/>
    </row>
    <row r="143" spans="2:13" s="168" customFormat="1" ht="12.75" customHeight="1">
      <c r="B143" s="191" t="s">
        <v>372</v>
      </c>
      <c r="C143" s="191"/>
      <c r="D143" s="191"/>
      <c r="E143" s="191"/>
      <c r="F143" s="191"/>
      <c r="G143" s="191"/>
      <c r="H143" s="191"/>
      <c r="I143" s="191"/>
      <c r="J143" s="191"/>
      <c r="K143" s="191"/>
      <c r="L143" s="191"/>
      <c r="M143" s="191"/>
    </row>
    <row r="144" spans="3:9" s="168" customFormat="1" ht="12.75" customHeight="1">
      <c r="C144" s="162"/>
      <c r="D144" s="162"/>
      <c r="E144" s="162"/>
      <c r="F144" s="162"/>
      <c r="G144" s="162"/>
      <c r="H144" s="162"/>
      <c r="I144" s="162"/>
    </row>
    <row r="145" spans="2:13" s="168" customFormat="1" ht="12.75" customHeight="1">
      <c r="B145" s="190" t="s">
        <v>373</v>
      </c>
      <c r="C145" s="190"/>
      <c r="D145" s="190"/>
      <c r="E145" s="190"/>
      <c r="F145" s="190"/>
      <c r="G145" s="190"/>
      <c r="H145" s="190"/>
      <c r="I145" s="190"/>
      <c r="J145" s="190"/>
      <c r="K145" s="190"/>
      <c r="L145" s="190"/>
      <c r="M145" s="190"/>
    </row>
    <row r="146" spans="2:13" s="168" customFormat="1" ht="12.75" customHeight="1">
      <c r="B146" s="174"/>
      <c r="C146" s="175"/>
      <c r="D146" s="175"/>
      <c r="E146" s="175"/>
      <c r="F146" s="175"/>
      <c r="G146" s="175"/>
      <c r="H146" s="175"/>
      <c r="I146" s="175"/>
      <c r="J146" s="174"/>
      <c r="K146" s="174"/>
      <c r="L146" s="174"/>
      <c r="M146" s="174"/>
    </row>
    <row r="147" spans="2:13" s="168" customFormat="1" ht="12.75" customHeight="1">
      <c r="B147" s="190" t="s">
        <v>374</v>
      </c>
      <c r="C147" s="190"/>
      <c r="D147" s="190"/>
      <c r="E147" s="190"/>
      <c r="F147" s="190"/>
      <c r="G147" s="190"/>
      <c r="H147" s="190"/>
      <c r="I147" s="190"/>
      <c r="J147" s="190"/>
      <c r="K147" s="190"/>
      <c r="L147" s="190"/>
      <c r="M147" s="190"/>
    </row>
    <row r="148" spans="2:13" s="168" customFormat="1" ht="12.75" customHeight="1">
      <c r="B148" s="174"/>
      <c r="C148" s="175"/>
      <c r="D148" s="175"/>
      <c r="E148" s="175"/>
      <c r="F148" s="175"/>
      <c r="G148" s="175"/>
      <c r="H148" s="175"/>
      <c r="I148" s="175"/>
      <c r="J148" s="174"/>
      <c r="K148" s="174"/>
      <c r="L148" s="174"/>
      <c r="M148" s="174"/>
    </row>
    <row r="149" spans="2:13" s="168" customFormat="1" ht="12.75" customHeight="1">
      <c r="B149" s="190" t="s">
        <v>375</v>
      </c>
      <c r="C149" s="190"/>
      <c r="D149" s="190"/>
      <c r="E149" s="190"/>
      <c r="F149" s="190"/>
      <c r="G149" s="190"/>
      <c r="H149" s="190"/>
      <c r="I149" s="190"/>
      <c r="J149" s="190"/>
      <c r="K149" s="190"/>
      <c r="L149" s="190"/>
      <c r="M149" s="190"/>
    </row>
    <row r="150" spans="3:9" s="168" customFormat="1" ht="12.75" customHeight="1">
      <c r="C150" s="162"/>
      <c r="D150" s="162"/>
      <c r="E150" s="162"/>
      <c r="F150" s="162"/>
      <c r="G150" s="162"/>
      <c r="H150" s="162"/>
      <c r="I150" s="162"/>
    </row>
    <row r="151" spans="2:13" s="168" customFormat="1" ht="12.75" customHeight="1">
      <c r="B151" s="191" t="s">
        <v>376</v>
      </c>
      <c r="C151" s="191"/>
      <c r="D151" s="191"/>
      <c r="E151" s="191"/>
      <c r="F151" s="191"/>
      <c r="G151" s="191"/>
      <c r="H151" s="191"/>
      <c r="I151" s="191"/>
      <c r="J151" s="191"/>
      <c r="K151" s="191"/>
      <c r="L151" s="191"/>
      <c r="M151" s="191"/>
    </row>
    <row r="152" spans="3:9" s="168" customFormat="1" ht="12.75" customHeight="1">
      <c r="C152" s="162"/>
      <c r="D152" s="162"/>
      <c r="E152" s="162"/>
      <c r="F152" s="162"/>
      <c r="G152" s="162"/>
      <c r="H152" s="162"/>
      <c r="I152" s="162"/>
    </row>
    <row r="153" spans="2:13" s="168" customFormat="1" ht="12.75" customHeight="1">
      <c r="B153" s="190" t="s">
        <v>377</v>
      </c>
      <c r="C153" s="190"/>
      <c r="D153" s="190"/>
      <c r="E153" s="190"/>
      <c r="F153" s="190"/>
      <c r="G153" s="190"/>
      <c r="H153" s="190"/>
      <c r="I153" s="190"/>
      <c r="J153" s="190"/>
      <c r="K153" s="190"/>
      <c r="L153" s="190"/>
      <c r="M153" s="190"/>
    </row>
    <row r="154" spans="2:13" s="156" customFormat="1" ht="12.75" customHeight="1">
      <c r="B154" s="174"/>
      <c r="C154" s="175"/>
      <c r="D154" s="175"/>
      <c r="E154" s="175"/>
      <c r="F154" s="175"/>
      <c r="G154" s="175"/>
      <c r="H154" s="175"/>
      <c r="I154" s="175"/>
      <c r="J154" s="174"/>
      <c r="K154" s="174"/>
      <c r="L154" s="174"/>
      <c r="M154" s="174"/>
    </row>
    <row r="155" spans="2:13" s="168" customFormat="1" ht="12.75" customHeight="1">
      <c r="B155" s="190" t="s">
        <v>378</v>
      </c>
      <c r="C155" s="190"/>
      <c r="D155" s="190"/>
      <c r="E155" s="190"/>
      <c r="F155" s="190"/>
      <c r="G155" s="190"/>
      <c r="H155" s="190"/>
      <c r="I155" s="190"/>
      <c r="J155" s="190"/>
      <c r="K155" s="190"/>
      <c r="L155" s="190"/>
      <c r="M155" s="190"/>
    </row>
    <row r="156" spans="2:13" s="156" customFormat="1" ht="12.75" customHeight="1">
      <c r="B156" s="168"/>
      <c r="C156" s="162"/>
      <c r="D156" s="162"/>
      <c r="E156" s="162"/>
      <c r="F156" s="162"/>
      <c r="G156" s="162"/>
      <c r="H156" s="162"/>
      <c r="I156" s="162"/>
      <c r="J156" s="168"/>
      <c r="K156" s="168"/>
      <c r="L156" s="168"/>
      <c r="M156" s="168"/>
    </row>
    <row r="157" spans="2:13" s="168" customFormat="1" ht="12.75" customHeight="1">
      <c r="B157" s="191" t="s">
        <v>379</v>
      </c>
      <c r="C157" s="191"/>
      <c r="D157" s="191"/>
      <c r="E157" s="191"/>
      <c r="F157" s="191"/>
      <c r="G157" s="191"/>
      <c r="H157" s="191"/>
      <c r="I157" s="191"/>
      <c r="J157" s="191"/>
      <c r="K157" s="191"/>
      <c r="L157" s="191"/>
      <c r="M157" s="191"/>
    </row>
    <row r="158" spans="2:13" s="156" customFormat="1" ht="12.75" customHeight="1">
      <c r="B158" s="168"/>
      <c r="C158" s="162"/>
      <c r="D158" s="162"/>
      <c r="E158" s="162"/>
      <c r="F158" s="162"/>
      <c r="G158" s="162"/>
      <c r="H158" s="162"/>
      <c r="I158" s="162"/>
      <c r="J158" s="168"/>
      <c r="K158" s="168"/>
      <c r="L158" s="168"/>
      <c r="M158" s="168"/>
    </row>
    <row r="159" spans="2:13" s="168" customFormat="1" ht="12.75" customHeight="1">
      <c r="B159" s="190" t="s">
        <v>380</v>
      </c>
      <c r="C159" s="190"/>
      <c r="D159" s="190"/>
      <c r="E159" s="190"/>
      <c r="F159" s="190"/>
      <c r="G159" s="190"/>
      <c r="H159" s="190"/>
      <c r="I159" s="190"/>
      <c r="J159" s="190"/>
      <c r="K159" s="190"/>
      <c r="L159" s="190"/>
      <c r="M159" s="190"/>
    </row>
    <row r="160" spans="2:13" s="156" customFormat="1" ht="12.75" customHeight="1">
      <c r="B160" s="174"/>
      <c r="C160" s="175"/>
      <c r="D160" s="175"/>
      <c r="E160" s="175"/>
      <c r="F160" s="175"/>
      <c r="G160" s="175"/>
      <c r="H160" s="175"/>
      <c r="I160" s="175"/>
      <c r="J160" s="174"/>
      <c r="K160" s="174"/>
      <c r="L160" s="174"/>
      <c r="M160" s="174"/>
    </row>
    <row r="161" spans="2:13" s="168" customFormat="1" ht="12.75" customHeight="1">
      <c r="B161" s="190" t="s">
        <v>381</v>
      </c>
      <c r="C161" s="190"/>
      <c r="D161" s="190"/>
      <c r="E161" s="190"/>
      <c r="F161" s="190"/>
      <c r="G161" s="190"/>
      <c r="H161" s="190"/>
      <c r="I161" s="190"/>
      <c r="J161" s="190"/>
      <c r="K161" s="190"/>
      <c r="L161" s="190"/>
      <c r="M161" s="190"/>
    </row>
    <row r="162" spans="2:13" s="156" customFormat="1" ht="12.75" customHeight="1">
      <c r="B162" s="174"/>
      <c r="C162" s="175"/>
      <c r="D162" s="175"/>
      <c r="E162" s="175"/>
      <c r="F162" s="175"/>
      <c r="G162" s="175"/>
      <c r="H162" s="175"/>
      <c r="I162" s="175"/>
      <c r="J162" s="174"/>
      <c r="K162" s="174"/>
      <c r="L162" s="174"/>
      <c r="M162" s="174"/>
    </row>
    <row r="163" spans="2:13" s="168" customFormat="1" ht="12.75" customHeight="1">
      <c r="B163" s="190" t="s">
        <v>382</v>
      </c>
      <c r="C163" s="190"/>
      <c r="D163" s="190"/>
      <c r="E163" s="190"/>
      <c r="F163" s="190"/>
      <c r="G163" s="190"/>
      <c r="H163" s="190"/>
      <c r="I163" s="190"/>
      <c r="J163" s="190"/>
      <c r="K163" s="190"/>
      <c r="L163" s="190"/>
      <c r="M163" s="190"/>
    </row>
    <row r="164" spans="2:13" s="156" customFormat="1" ht="12.75" customHeight="1">
      <c r="B164" s="168"/>
      <c r="C164" s="162"/>
      <c r="D164" s="162"/>
      <c r="E164" s="162"/>
      <c r="F164" s="162"/>
      <c r="G164" s="162"/>
      <c r="H164" s="162"/>
      <c r="I164" s="162"/>
      <c r="J164" s="168"/>
      <c r="K164" s="168"/>
      <c r="L164" s="168"/>
      <c r="M164" s="168"/>
    </row>
    <row r="165" spans="2:13" s="156" customFormat="1" ht="12.75" customHeight="1">
      <c r="B165" s="176" t="s">
        <v>168</v>
      </c>
      <c r="C165" s="176"/>
      <c r="D165" s="176"/>
      <c r="E165" s="176"/>
      <c r="F165" s="176"/>
      <c r="G165" s="176"/>
      <c r="H165" s="176"/>
      <c r="I165" s="176"/>
      <c r="J165" s="176"/>
      <c r="K165" s="176"/>
      <c r="L165" s="176"/>
      <c r="M165" s="176"/>
    </row>
    <row r="166" spans="2:9" s="156" customFormat="1" ht="12.75" customHeight="1">
      <c r="B166" s="168"/>
      <c r="C166" s="144"/>
      <c r="D166" s="144"/>
      <c r="E166" s="144"/>
      <c r="F166" s="144"/>
      <c r="G166" s="144"/>
      <c r="H166" s="144"/>
      <c r="I166" s="144"/>
    </row>
    <row r="167" spans="2:13" s="156" customFormat="1" ht="12.75" customHeight="1">
      <c r="B167" s="176" t="s">
        <v>1</v>
      </c>
      <c r="C167" s="176"/>
      <c r="D167" s="176"/>
      <c r="E167" s="176"/>
      <c r="F167" s="176"/>
      <c r="G167" s="176"/>
      <c r="H167" s="176"/>
      <c r="I167" s="176"/>
      <c r="J167" s="176"/>
      <c r="K167" s="176"/>
      <c r="L167" s="176"/>
      <c r="M167" s="176"/>
    </row>
    <row r="168" spans="2:9" s="156" customFormat="1" ht="12.75" customHeight="1">
      <c r="B168" s="168"/>
      <c r="C168" s="144"/>
      <c r="D168" s="144"/>
      <c r="E168" s="144"/>
      <c r="F168" s="144"/>
      <c r="G168" s="144"/>
      <c r="H168" s="144"/>
      <c r="I168" s="144"/>
    </row>
    <row r="169" spans="2:9" s="156" customFormat="1" ht="12.75" customHeight="1">
      <c r="B169" s="156" t="s">
        <v>68</v>
      </c>
      <c r="H169" s="144"/>
      <c r="I169" s="144"/>
    </row>
    <row r="170" spans="2:9" s="156" customFormat="1" ht="12.75" customHeight="1">
      <c r="B170" s="143"/>
      <c r="C170" s="144"/>
      <c r="D170" s="144"/>
      <c r="E170" s="144"/>
      <c r="F170" s="144"/>
      <c r="G170" s="144"/>
      <c r="H170" s="144"/>
      <c r="I170" s="144"/>
    </row>
    <row r="171" spans="2:13" s="156" customFormat="1" ht="15.75">
      <c r="B171" s="176" t="s">
        <v>383</v>
      </c>
      <c r="C171" s="176"/>
      <c r="D171" s="176"/>
      <c r="E171" s="176"/>
      <c r="F171" s="176"/>
      <c r="G171" s="176"/>
      <c r="H171" s="176"/>
      <c r="I171" s="176"/>
      <c r="J171" s="176"/>
      <c r="K171" s="176"/>
      <c r="L171" s="176"/>
      <c r="M171" s="176"/>
    </row>
    <row r="172" s="156" customFormat="1" ht="15.75">
      <c r="B172" s="168"/>
    </row>
    <row r="173" spans="2:13" s="156" customFormat="1" ht="15.75">
      <c r="B173" s="176" t="s">
        <v>384</v>
      </c>
      <c r="C173" s="176"/>
      <c r="D173" s="176"/>
      <c r="E173" s="176"/>
      <c r="F173" s="176"/>
      <c r="G173" s="176"/>
      <c r="H173" s="176"/>
      <c r="I173" s="176"/>
      <c r="J173" s="176"/>
      <c r="K173" s="176"/>
      <c r="L173" s="176"/>
      <c r="M173" s="176"/>
    </row>
    <row r="174" s="156" customFormat="1" ht="15.75">
      <c r="B174" s="168"/>
    </row>
    <row r="175" spans="2:13" s="156" customFormat="1" ht="15.75">
      <c r="B175" s="176" t="s">
        <v>385</v>
      </c>
      <c r="C175" s="176"/>
      <c r="D175" s="176"/>
      <c r="E175" s="176"/>
      <c r="F175" s="176"/>
      <c r="G175" s="176"/>
      <c r="H175" s="176"/>
      <c r="I175" s="176"/>
      <c r="J175" s="176"/>
      <c r="K175" s="176"/>
      <c r="L175" s="176"/>
      <c r="M175" s="176"/>
    </row>
    <row r="176" s="156" customFormat="1" ht="15.75">
      <c r="B176" s="168"/>
    </row>
    <row r="177" spans="1:22" s="145" customFormat="1" ht="20.25">
      <c r="A177" s="192" t="s">
        <v>84</v>
      </c>
      <c r="B177" s="193"/>
      <c r="C177" s="193"/>
      <c r="D177" s="193"/>
      <c r="E177" s="193"/>
      <c r="F177" s="193"/>
      <c r="G177" s="193"/>
      <c r="H177" s="193"/>
      <c r="I177" s="194"/>
      <c r="J177" s="194"/>
      <c r="K177" s="194"/>
      <c r="L177" s="194"/>
      <c r="M177" s="194"/>
      <c r="N177" s="195"/>
      <c r="O177" s="195"/>
      <c r="P177" s="195"/>
      <c r="Q177" s="195"/>
      <c r="R177" s="195"/>
      <c r="S177" s="195"/>
      <c r="T177" s="195"/>
      <c r="U177" s="195"/>
      <c r="V177" s="195"/>
    </row>
    <row r="178" s="145" customFormat="1" ht="15.75">
      <c r="A178" s="146"/>
    </row>
    <row r="179" spans="1:2" s="145" customFormat="1" ht="15.75">
      <c r="A179" s="146"/>
      <c r="B179" s="143" t="s">
        <v>86</v>
      </c>
    </row>
    <row r="180" s="164" customFormat="1" ht="15.75">
      <c r="A180" s="163"/>
    </row>
    <row r="181" spans="1:14" s="164" customFormat="1" ht="15.75">
      <c r="A181" s="163"/>
      <c r="B181" s="196" t="s">
        <v>285</v>
      </c>
      <c r="C181" s="196"/>
      <c r="D181" s="196"/>
      <c r="E181" s="196"/>
      <c r="F181" s="196"/>
      <c r="G181" s="196"/>
      <c r="H181" s="196"/>
      <c r="I181" s="196"/>
      <c r="J181" s="196"/>
      <c r="K181" s="196"/>
      <c r="L181" s="196"/>
      <c r="M181" s="196"/>
      <c r="N181" s="196"/>
    </row>
    <row r="182" s="164" customFormat="1" ht="15.75">
      <c r="A182" s="163"/>
    </row>
    <row r="183" spans="1:14" s="164" customFormat="1" ht="15.75">
      <c r="A183" s="163"/>
      <c r="B183" s="196" t="s">
        <v>286</v>
      </c>
      <c r="C183" s="196"/>
      <c r="D183" s="196"/>
      <c r="E183" s="196"/>
      <c r="F183" s="196"/>
      <c r="G183" s="196"/>
      <c r="H183" s="196"/>
      <c r="I183" s="196"/>
      <c r="J183" s="196"/>
      <c r="K183" s="196"/>
      <c r="L183" s="196"/>
      <c r="M183" s="196"/>
      <c r="N183" s="196"/>
    </row>
    <row r="184" spans="1:14" s="164" customFormat="1" ht="15.75">
      <c r="A184" s="163"/>
      <c r="B184" s="147"/>
      <c r="C184" s="147"/>
      <c r="D184" s="147"/>
      <c r="E184" s="147"/>
      <c r="F184" s="147"/>
      <c r="G184" s="147"/>
      <c r="H184" s="147"/>
      <c r="I184" s="147"/>
      <c r="J184" s="147"/>
      <c r="K184" s="147"/>
      <c r="L184" s="147"/>
      <c r="M184" s="147"/>
      <c r="N184" s="171"/>
    </row>
    <row r="185" spans="2:12" s="156" customFormat="1" ht="15.75" customHeight="1">
      <c r="B185" s="196" t="s">
        <v>287</v>
      </c>
      <c r="C185" s="196"/>
      <c r="D185" s="196"/>
      <c r="E185" s="196"/>
      <c r="F185" s="196"/>
      <c r="G185" s="196"/>
      <c r="H185" s="196"/>
      <c r="I185" s="196"/>
      <c r="J185" s="196"/>
      <c r="K185" s="196"/>
      <c r="L185" s="196"/>
    </row>
    <row r="186" spans="2:7" s="156" customFormat="1" ht="12.75" customHeight="1">
      <c r="B186" s="159"/>
      <c r="C186" s="159"/>
      <c r="D186" s="159"/>
      <c r="E186" s="159"/>
      <c r="F186" s="159"/>
      <c r="G186" s="159"/>
    </row>
    <row r="187" spans="2:13" s="156" customFormat="1" ht="12.75" customHeight="1">
      <c r="B187" s="196" t="s">
        <v>288</v>
      </c>
      <c r="C187" s="196"/>
      <c r="D187" s="196"/>
      <c r="E187" s="196"/>
      <c r="F187" s="196"/>
      <c r="G187" s="196"/>
      <c r="H187" s="196"/>
      <c r="I187" s="196"/>
      <c r="J187" s="196"/>
      <c r="K187" s="196"/>
      <c r="L187" s="196"/>
      <c r="M187" s="196"/>
    </row>
    <row r="188" spans="2:7" s="156" customFormat="1" ht="12.75" customHeight="1">
      <c r="B188" s="159"/>
      <c r="C188" s="159"/>
      <c r="D188" s="159"/>
      <c r="E188" s="159"/>
      <c r="F188" s="159"/>
      <c r="G188" s="159"/>
    </row>
    <row r="189" spans="2:13" s="156" customFormat="1" ht="15" customHeight="1">
      <c r="B189" s="196" t="s">
        <v>289</v>
      </c>
      <c r="C189" s="196"/>
      <c r="D189" s="196"/>
      <c r="E189" s="196"/>
      <c r="F189" s="196"/>
      <c r="G189" s="196"/>
      <c r="H189" s="196"/>
      <c r="I189" s="196"/>
      <c r="J189" s="196"/>
      <c r="K189" s="196"/>
      <c r="L189" s="196"/>
      <c r="M189" s="196"/>
    </row>
    <row r="190" spans="2:7" s="156" customFormat="1" ht="12.75" customHeight="1">
      <c r="B190" s="159"/>
      <c r="C190" s="159"/>
      <c r="D190" s="159"/>
      <c r="E190" s="159"/>
      <c r="F190" s="159"/>
      <c r="G190" s="159"/>
    </row>
    <row r="191" spans="2:14" s="156" customFormat="1" ht="15.75" customHeight="1">
      <c r="B191" s="196" t="s">
        <v>290</v>
      </c>
      <c r="C191" s="196"/>
      <c r="D191" s="196"/>
      <c r="E191" s="196"/>
      <c r="F191" s="196"/>
      <c r="G191" s="196"/>
      <c r="H191" s="196"/>
      <c r="I191" s="196"/>
      <c r="J191" s="196"/>
      <c r="K191" s="196"/>
      <c r="L191" s="196"/>
      <c r="M191" s="196"/>
      <c r="N191" s="196"/>
    </row>
    <row r="192" spans="2:14" s="156" customFormat="1" ht="15.75" customHeight="1">
      <c r="B192" s="147"/>
      <c r="C192" s="147"/>
      <c r="D192" s="147"/>
      <c r="E192" s="147"/>
      <c r="F192" s="147"/>
      <c r="G192" s="147"/>
      <c r="H192" s="147"/>
      <c r="I192" s="147"/>
      <c r="J192" s="147"/>
      <c r="K192" s="147"/>
      <c r="L192" s="147"/>
      <c r="M192" s="148"/>
      <c r="N192" s="148"/>
    </row>
    <row r="193" spans="2:13" s="156" customFormat="1" ht="12.75" customHeight="1">
      <c r="B193" s="196" t="s">
        <v>291</v>
      </c>
      <c r="C193" s="196"/>
      <c r="D193" s="196"/>
      <c r="E193" s="196"/>
      <c r="F193" s="196"/>
      <c r="G193" s="196"/>
      <c r="H193" s="196"/>
      <c r="I193" s="196"/>
      <c r="J193" s="196"/>
      <c r="K193" s="196"/>
      <c r="L193" s="196"/>
      <c r="M193" s="196"/>
    </row>
    <row r="194" spans="2:7" s="156" customFormat="1" ht="12.75" customHeight="1">
      <c r="B194" s="159"/>
      <c r="C194" s="159"/>
      <c r="D194" s="159"/>
      <c r="E194" s="159"/>
      <c r="F194" s="159"/>
      <c r="G194" s="159"/>
    </row>
    <row r="195" spans="2:14" s="156" customFormat="1" ht="15.75" customHeight="1">
      <c r="B195" s="196" t="s">
        <v>292</v>
      </c>
      <c r="C195" s="196"/>
      <c r="D195" s="196"/>
      <c r="E195" s="196"/>
      <c r="F195" s="196"/>
      <c r="G195" s="196"/>
      <c r="H195" s="196"/>
      <c r="I195" s="196"/>
      <c r="J195" s="196"/>
      <c r="K195" s="196"/>
      <c r="L195" s="196"/>
      <c r="M195" s="196"/>
      <c r="N195" s="196"/>
    </row>
    <row r="196" spans="2:7" s="156" customFormat="1" ht="12.75" customHeight="1">
      <c r="B196" s="159"/>
      <c r="C196" s="159"/>
      <c r="D196" s="159"/>
      <c r="E196" s="159"/>
      <c r="F196" s="159"/>
      <c r="G196" s="159"/>
    </row>
    <row r="197" spans="2:12" s="156" customFormat="1" ht="15.75" customHeight="1">
      <c r="B197" s="196" t="s">
        <v>293</v>
      </c>
      <c r="C197" s="196"/>
      <c r="D197" s="196"/>
      <c r="E197" s="196"/>
      <c r="F197" s="196"/>
      <c r="G197" s="196"/>
      <c r="H197" s="196"/>
      <c r="I197" s="196"/>
      <c r="J197" s="196"/>
      <c r="K197" s="196"/>
      <c r="L197" s="196"/>
    </row>
    <row r="198" spans="2:7" s="156" customFormat="1" ht="12.75" customHeight="1">
      <c r="B198" s="159"/>
      <c r="C198" s="159"/>
      <c r="D198" s="159"/>
      <c r="E198" s="159"/>
      <c r="F198" s="159"/>
      <c r="G198" s="159"/>
    </row>
    <row r="199" spans="2:12" s="156" customFormat="1" ht="15.75" customHeight="1">
      <c r="B199" s="196" t="s">
        <v>294</v>
      </c>
      <c r="C199" s="196"/>
      <c r="D199" s="196"/>
      <c r="E199" s="196"/>
      <c r="F199" s="196"/>
      <c r="G199" s="196"/>
      <c r="H199" s="196"/>
      <c r="I199" s="196"/>
      <c r="J199" s="196"/>
      <c r="K199" s="196"/>
      <c r="L199" s="196"/>
    </row>
    <row r="200" s="156" customFormat="1" ht="12.75" customHeight="1"/>
    <row r="201" spans="2:12" s="156" customFormat="1" ht="15.75">
      <c r="B201" s="196" t="s">
        <v>295</v>
      </c>
      <c r="C201" s="196"/>
      <c r="D201" s="196"/>
      <c r="E201" s="196"/>
      <c r="F201" s="196"/>
      <c r="G201" s="196"/>
      <c r="H201" s="196"/>
      <c r="I201" s="196"/>
      <c r="J201" s="196"/>
      <c r="K201" s="196"/>
      <c r="L201" s="196"/>
    </row>
    <row r="202" s="156" customFormat="1" ht="12.75" customHeight="1"/>
    <row r="203" spans="2:12" s="156" customFormat="1" ht="15.75">
      <c r="B203" s="196" t="s">
        <v>296</v>
      </c>
      <c r="C203" s="196"/>
      <c r="D203" s="196"/>
      <c r="E203" s="196"/>
      <c r="F203" s="196"/>
      <c r="G203" s="196"/>
      <c r="H203" s="196"/>
      <c r="I203" s="196"/>
      <c r="J203" s="196"/>
      <c r="K203" s="196"/>
      <c r="L203" s="196"/>
    </row>
    <row r="204" s="156" customFormat="1" ht="12.75" customHeight="1"/>
    <row r="205" spans="2:12" s="156" customFormat="1" ht="15.75">
      <c r="B205" s="196" t="s">
        <v>297</v>
      </c>
      <c r="C205" s="196"/>
      <c r="D205" s="196"/>
      <c r="E205" s="196"/>
      <c r="F205" s="196"/>
      <c r="G205" s="196"/>
      <c r="H205" s="196"/>
      <c r="I205" s="196"/>
      <c r="J205" s="196"/>
      <c r="K205" s="196"/>
      <c r="L205" s="196"/>
    </row>
    <row r="206" s="156" customFormat="1" ht="12.75" customHeight="1"/>
    <row r="207" spans="2:12" s="156" customFormat="1" ht="15.75">
      <c r="B207" s="196" t="s">
        <v>298</v>
      </c>
      <c r="C207" s="196"/>
      <c r="D207" s="196"/>
      <c r="E207" s="196"/>
      <c r="F207" s="196"/>
      <c r="G207" s="196"/>
      <c r="H207" s="196"/>
      <c r="I207" s="196"/>
      <c r="J207" s="196"/>
      <c r="K207" s="196"/>
      <c r="L207" s="196"/>
    </row>
    <row r="208" s="156" customFormat="1" ht="12.75" customHeight="1"/>
    <row r="209" spans="2:12" s="156" customFormat="1" ht="15.75">
      <c r="B209" s="196" t="s">
        <v>299</v>
      </c>
      <c r="C209" s="196"/>
      <c r="D209" s="196"/>
      <c r="E209" s="196"/>
      <c r="F209" s="196"/>
      <c r="G209" s="196"/>
      <c r="H209" s="196"/>
      <c r="I209" s="196"/>
      <c r="J209" s="196"/>
      <c r="K209" s="196"/>
      <c r="L209" s="196"/>
    </row>
    <row r="210" s="156" customFormat="1" ht="12.75" customHeight="1"/>
    <row r="211" spans="2:12" s="156" customFormat="1" ht="15.75">
      <c r="B211" s="196" t="s">
        <v>300</v>
      </c>
      <c r="C211" s="196"/>
      <c r="D211" s="196"/>
      <c r="E211" s="196"/>
      <c r="F211" s="196"/>
      <c r="G211" s="196"/>
      <c r="H211" s="196"/>
      <c r="I211" s="196"/>
      <c r="J211" s="196"/>
      <c r="K211" s="196"/>
      <c r="L211" s="196"/>
    </row>
    <row r="212" spans="2:12" s="156" customFormat="1" ht="15.75">
      <c r="B212" s="147"/>
      <c r="C212" s="147"/>
      <c r="D212" s="147"/>
      <c r="E212" s="147"/>
      <c r="F212" s="147"/>
      <c r="G212" s="147"/>
      <c r="H212" s="147"/>
      <c r="I212" s="147"/>
      <c r="J212" s="147"/>
      <c r="K212" s="147"/>
      <c r="L212" s="147"/>
    </row>
    <row r="213" spans="2:12" s="156" customFormat="1" ht="15.75">
      <c r="B213" s="196" t="s">
        <v>301</v>
      </c>
      <c r="C213" s="196"/>
      <c r="D213" s="196"/>
      <c r="E213" s="196"/>
      <c r="F213" s="196"/>
      <c r="G213" s="196"/>
      <c r="H213" s="196"/>
      <c r="I213" s="196"/>
      <c r="J213" s="196"/>
      <c r="K213" s="196"/>
      <c r="L213" s="196"/>
    </row>
    <row r="214" spans="2:12" s="156" customFormat="1" ht="15.75">
      <c r="B214" s="147"/>
      <c r="C214" s="147"/>
      <c r="D214" s="147"/>
      <c r="E214" s="147"/>
      <c r="F214" s="147"/>
      <c r="G214" s="147"/>
      <c r="H214" s="147"/>
      <c r="I214" s="147"/>
      <c r="J214" s="147"/>
      <c r="K214" s="147"/>
      <c r="L214" s="147"/>
    </row>
    <row r="215" spans="2:7" s="134" customFormat="1" ht="15.75">
      <c r="B215" s="135" t="s">
        <v>121</v>
      </c>
      <c r="C215" s="148"/>
      <c r="D215" s="148"/>
      <c r="E215" s="148"/>
      <c r="F215" s="148"/>
      <c r="G215" s="148"/>
    </row>
    <row r="216" s="134" customFormat="1" ht="15.75"/>
    <row r="217" spans="2:12" s="134" customFormat="1" ht="15.75">
      <c r="B217" s="189" t="s">
        <v>273</v>
      </c>
      <c r="C217" s="189"/>
      <c r="D217" s="189"/>
      <c r="E217" s="189"/>
      <c r="F217" s="189"/>
      <c r="G217" s="189"/>
      <c r="H217" s="189"/>
      <c r="I217" s="189"/>
      <c r="J217" s="189"/>
      <c r="K217" s="189"/>
      <c r="L217" s="189"/>
    </row>
    <row r="218" s="134" customFormat="1" ht="15.75"/>
    <row r="219" spans="2:12" s="134" customFormat="1" ht="15.75">
      <c r="B219" s="189" t="s">
        <v>274</v>
      </c>
      <c r="C219" s="189"/>
      <c r="D219" s="189"/>
      <c r="E219" s="189"/>
      <c r="F219" s="189"/>
      <c r="G219" s="189"/>
      <c r="H219" s="189"/>
      <c r="I219" s="189"/>
      <c r="J219" s="189"/>
      <c r="K219" s="189"/>
      <c r="L219" s="189"/>
    </row>
    <row r="220" s="134" customFormat="1" ht="15.75"/>
    <row r="221" spans="2:12" s="134" customFormat="1" ht="15.75">
      <c r="B221" s="189" t="s">
        <v>275</v>
      </c>
      <c r="C221" s="189"/>
      <c r="D221" s="189"/>
      <c r="E221" s="189"/>
      <c r="F221" s="189"/>
      <c r="G221" s="189"/>
      <c r="H221" s="189"/>
      <c r="I221" s="189"/>
      <c r="J221" s="189"/>
      <c r="K221" s="189"/>
      <c r="L221" s="189"/>
    </row>
    <row r="222" s="134" customFormat="1" ht="15.75"/>
    <row r="223" spans="2:12" s="134" customFormat="1" ht="15.75">
      <c r="B223" s="189" t="s">
        <v>276</v>
      </c>
      <c r="C223" s="189"/>
      <c r="D223" s="189"/>
      <c r="E223" s="189"/>
      <c r="F223" s="189"/>
      <c r="G223" s="189"/>
      <c r="H223" s="189"/>
      <c r="I223" s="189"/>
      <c r="J223" s="189"/>
      <c r="K223" s="189"/>
      <c r="L223" s="189"/>
    </row>
    <row r="224" s="134" customFormat="1" ht="15.75"/>
    <row r="225" spans="2:17" s="134" customFormat="1" ht="15.75">
      <c r="B225" s="189" t="s">
        <v>277</v>
      </c>
      <c r="C225" s="189"/>
      <c r="D225" s="189"/>
      <c r="E225" s="189"/>
      <c r="F225" s="189"/>
      <c r="G225" s="189"/>
      <c r="H225" s="189"/>
      <c r="I225" s="189"/>
      <c r="J225" s="189"/>
      <c r="K225" s="189"/>
      <c r="L225" s="189"/>
      <c r="M225" s="189"/>
      <c r="N225" s="189"/>
      <c r="O225" s="189"/>
      <c r="P225" s="189"/>
      <c r="Q225" s="189"/>
    </row>
    <row r="226" s="134" customFormat="1" ht="15.75"/>
    <row r="227" spans="2:12" s="134" customFormat="1" ht="15.75">
      <c r="B227" s="189" t="s">
        <v>278</v>
      </c>
      <c r="C227" s="189"/>
      <c r="D227" s="189"/>
      <c r="E227" s="189"/>
      <c r="F227" s="189"/>
      <c r="G227" s="189"/>
      <c r="H227" s="189"/>
      <c r="I227" s="189"/>
      <c r="J227" s="189"/>
      <c r="K227" s="189"/>
      <c r="L227" s="189"/>
    </row>
    <row r="228" s="134" customFormat="1" ht="15.75"/>
    <row r="229" spans="2:17" s="134" customFormat="1" ht="15.75">
      <c r="B229" s="189" t="s">
        <v>279</v>
      </c>
      <c r="C229" s="189"/>
      <c r="D229" s="189"/>
      <c r="E229" s="189"/>
      <c r="F229" s="189"/>
      <c r="G229" s="189"/>
      <c r="H229" s="189"/>
      <c r="I229" s="189"/>
      <c r="J229" s="189"/>
      <c r="K229" s="189"/>
      <c r="L229" s="189"/>
      <c r="M229" s="189"/>
      <c r="N229" s="189"/>
      <c r="O229" s="189"/>
      <c r="P229" s="189"/>
      <c r="Q229" s="189"/>
    </row>
    <row r="230" s="134" customFormat="1" ht="15.75"/>
    <row r="231" spans="2:18" s="134" customFormat="1" ht="18.75">
      <c r="B231" s="189" t="s">
        <v>280</v>
      </c>
      <c r="C231" s="189"/>
      <c r="D231" s="189"/>
      <c r="E231" s="189"/>
      <c r="F231" s="189"/>
      <c r="G231" s="189"/>
      <c r="H231" s="189"/>
      <c r="I231" s="189"/>
      <c r="J231" s="189"/>
      <c r="K231" s="189"/>
      <c r="L231" s="189"/>
      <c r="M231" s="189"/>
      <c r="N231" s="189"/>
      <c r="O231" s="189"/>
      <c r="P231" s="189"/>
      <c r="Q231" s="189"/>
      <c r="R231" s="155"/>
    </row>
    <row r="232" s="134" customFormat="1" ht="15.75"/>
    <row r="233" spans="2:17" s="134" customFormat="1" ht="15.75">
      <c r="B233" s="189" t="s">
        <v>281</v>
      </c>
      <c r="C233" s="189"/>
      <c r="D233" s="189"/>
      <c r="E233" s="189"/>
      <c r="F233" s="189"/>
      <c r="G233" s="189"/>
      <c r="H233" s="189"/>
      <c r="I233" s="189"/>
      <c r="J233" s="189"/>
      <c r="K233" s="189"/>
      <c r="L233" s="189"/>
      <c r="M233" s="189"/>
      <c r="N233" s="189"/>
      <c r="O233" s="189"/>
      <c r="P233" s="189"/>
      <c r="Q233" s="189"/>
    </row>
    <row r="234" s="134" customFormat="1" ht="15.75"/>
    <row r="235" spans="2:17" s="134" customFormat="1" ht="15.75">
      <c r="B235" s="189" t="s">
        <v>282</v>
      </c>
      <c r="C235" s="189"/>
      <c r="D235" s="189"/>
      <c r="E235" s="189"/>
      <c r="F235" s="189"/>
      <c r="G235" s="189"/>
      <c r="H235" s="189"/>
      <c r="I235" s="189"/>
      <c r="J235" s="189"/>
      <c r="K235" s="189"/>
      <c r="L235" s="189"/>
      <c r="M235" s="189"/>
      <c r="N235" s="189"/>
      <c r="O235" s="189"/>
      <c r="P235" s="189"/>
      <c r="Q235" s="189"/>
    </row>
    <row r="236" s="134" customFormat="1" ht="15.75"/>
    <row r="237" spans="2:17" s="134" customFormat="1" ht="15.75">
      <c r="B237" s="189" t="s">
        <v>283</v>
      </c>
      <c r="C237" s="189"/>
      <c r="D237" s="189"/>
      <c r="E237" s="189"/>
      <c r="F237" s="189"/>
      <c r="G237" s="189"/>
      <c r="H237" s="189"/>
      <c r="I237" s="189"/>
      <c r="J237" s="189"/>
      <c r="K237" s="189"/>
      <c r="L237" s="189"/>
      <c r="M237" s="189"/>
      <c r="N237" s="189"/>
      <c r="O237" s="189"/>
      <c r="P237" s="189"/>
      <c r="Q237" s="189"/>
    </row>
    <row r="238" s="134" customFormat="1" ht="15.75">
      <c r="B238" s="134" t="s">
        <v>72</v>
      </c>
    </row>
    <row r="239" spans="2:17" s="134" customFormat="1" ht="15.75">
      <c r="B239" s="189" t="s">
        <v>284</v>
      </c>
      <c r="C239" s="189"/>
      <c r="D239" s="189"/>
      <c r="E239" s="189"/>
      <c r="F239" s="189"/>
      <c r="G239" s="189"/>
      <c r="H239" s="189"/>
      <c r="I239" s="189"/>
      <c r="J239" s="189"/>
      <c r="K239" s="189"/>
      <c r="L239" s="189"/>
      <c r="M239" s="189"/>
      <c r="N239" s="189"/>
      <c r="O239" s="189"/>
      <c r="P239" s="189"/>
      <c r="Q239" s="189"/>
    </row>
    <row r="240" s="134" customFormat="1" ht="15.75"/>
    <row r="241" spans="2:8" s="134" customFormat="1" ht="21" customHeight="1">
      <c r="B241" s="135" t="s">
        <v>122</v>
      </c>
      <c r="C241" s="147"/>
      <c r="D241" s="147"/>
      <c r="E241" s="147"/>
      <c r="F241" s="147"/>
      <c r="G241" s="147"/>
      <c r="H241" s="149"/>
    </row>
    <row r="242" spans="2:8" s="156" customFormat="1" ht="15.75">
      <c r="B242" s="147"/>
      <c r="C242" s="147"/>
      <c r="D242" s="147"/>
      <c r="E242" s="147"/>
      <c r="F242" s="147"/>
      <c r="G242" s="147"/>
      <c r="H242" s="149"/>
    </row>
    <row r="243" spans="2:12" s="156" customFormat="1" ht="15.75">
      <c r="B243" s="176" t="s">
        <v>302</v>
      </c>
      <c r="C243" s="176"/>
      <c r="D243" s="176"/>
      <c r="E243" s="176"/>
      <c r="F243" s="176"/>
      <c r="G243" s="176"/>
      <c r="H243" s="176"/>
      <c r="I243" s="176"/>
      <c r="J243" s="176"/>
      <c r="K243" s="176"/>
      <c r="L243" s="176"/>
    </row>
    <row r="244" s="156" customFormat="1" ht="15.75">
      <c r="H244" s="149"/>
    </row>
    <row r="245" spans="2:14" s="156" customFormat="1" ht="15.75">
      <c r="B245" s="176" t="s">
        <v>303</v>
      </c>
      <c r="C245" s="176"/>
      <c r="D245" s="176"/>
      <c r="E245" s="176"/>
      <c r="F245" s="176"/>
      <c r="G245" s="176"/>
      <c r="H245" s="176"/>
      <c r="I245" s="176"/>
      <c r="J245" s="176"/>
      <c r="K245" s="176"/>
      <c r="L245" s="176"/>
      <c r="M245" s="176"/>
      <c r="N245" s="176"/>
    </row>
    <row r="246" s="156" customFormat="1" ht="15.75">
      <c r="H246" s="149"/>
    </row>
    <row r="247" spans="2:14" s="156" customFormat="1" ht="15.75" customHeight="1">
      <c r="B247" s="176" t="s">
        <v>304</v>
      </c>
      <c r="C247" s="176"/>
      <c r="D247" s="176"/>
      <c r="E247" s="176"/>
      <c r="F247" s="176"/>
      <c r="G247" s="176"/>
      <c r="H247" s="176"/>
      <c r="I247" s="176"/>
      <c r="J247" s="176"/>
      <c r="K247" s="176"/>
      <c r="L247" s="176"/>
      <c r="M247" s="176"/>
      <c r="N247" s="176"/>
    </row>
    <row r="248" s="156" customFormat="1" ht="15.75">
      <c r="H248" s="149"/>
    </row>
    <row r="249" spans="2:14" s="156" customFormat="1" ht="15.75" customHeight="1">
      <c r="B249" s="176" t="s">
        <v>305</v>
      </c>
      <c r="C249" s="176"/>
      <c r="D249" s="176"/>
      <c r="E249" s="176"/>
      <c r="F249" s="176"/>
      <c r="G249" s="176"/>
      <c r="H249" s="176"/>
      <c r="I249" s="176"/>
      <c r="J249" s="176"/>
      <c r="K249" s="176"/>
      <c r="L249" s="176"/>
      <c r="M249" s="176"/>
      <c r="N249" s="176"/>
    </row>
    <row r="250" s="156" customFormat="1" ht="15.75">
      <c r="H250" s="149"/>
    </row>
    <row r="251" spans="2:14" s="156" customFormat="1" ht="15.75" customHeight="1">
      <c r="B251" s="176" t="s">
        <v>306</v>
      </c>
      <c r="C251" s="176"/>
      <c r="D251" s="176"/>
      <c r="E251" s="176"/>
      <c r="F251" s="176"/>
      <c r="G251" s="176"/>
      <c r="H251" s="176"/>
      <c r="I251" s="176"/>
      <c r="J251" s="176"/>
      <c r="K251" s="176"/>
      <c r="L251" s="176"/>
      <c r="M251" s="176"/>
      <c r="N251" s="176"/>
    </row>
    <row r="252" s="156" customFormat="1" ht="15.75">
      <c r="H252" s="149"/>
    </row>
    <row r="253" spans="2:14" s="156" customFormat="1" ht="15.75" customHeight="1">
      <c r="B253" s="176" t="s">
        <v>307</v>
      </c>
      <c r="C253" s="176"/>
      <c r="D253" s="176"/>
      <c r="E253" s="176"/>
      <c r="F253" s="176"/>
      <c r="G253" s="176"/>
      <c r="H253" s="176"/>
      <c r="I253" s="176"/>
      <c r="J253" s="176"/>
      <c r="K253" s="176"/>
      <c r="L253" s="176"/>
      <c r="M253" s="176"/>
      <c r="N253" s="176"/>
    </row>
    <row r="254" s="156" customFormat="1" ht="15.75">
      <c r="H254" s="149"/>
    </row>
    <row r="255" spans="2:14" s="156" customFormat="1" ht="15.75" customHeight="1">
      <c r="B255" s="176" t="s">
        <v>308</v>
      </c>
      <c r="C255" s="176"/>
      <c r="D255" s="176"/>
      <c r="E255" s="176"/>
      <c r="F255" s="176"/>
      <c r="G255" s="176"/>
      <c r="H255" s="176"/>
      <c r="I255" s="176"/>
      <c r="J255" s="176"/>
      <c r="K255" s="176"/>
      <c r="L255" s="176"/>
      <c r="M255" s="176"/>
      <c r="N255" s="176"/>
    </row>
    <row r="256" s="156" customFormat="1" ht="15.75">
      <c r="H256" s="149"/>
    </row>
    <row r="257" spans="2:14" s="156" customFormat="1" ht="15.75" customHeight="1">
      <c r="B257" s="176" t="s">
        <v>309</v>
      </c>
      <c r="C257" s="176"/>
      <c r="D257" s="176"/>
      <c r="E257" s="176"/>
      <c r="F257" s="176"/>
      <c r="G257" s="176"/>
      <c r="H257" s="176"/>
      <c r="I257" s="176"/>
      <c r="J257" s="176"/>
      <c r="K257" s="176"/>
      <c r="L257" s="176"/>
      <c r="M257" s="176"/>
      <c r="N257" s="176"/>
    </row>
    <row r="258" s="156" customFormat="1" ht="15.75">
      <c r="H258" s="149"/>
    </row>
    <row r="259" spans="2:14" s="156" customFormat="1" ht="15.75" customHeight="1">
      <c r="B259" s="176" t="s">
        <v>310</v>
      </c>
      <c r="C259" s="176"/>
      <c r="D259" s="176"/>
      <c r="E259" s="176"/>
      <c r="F259" s="176"/>
      <c r="G259" s="176"/>
      <c r="H259" s="176"/>
      <c r="I259" s="176"/>
      <c r="J259" s="176"/>
      <c r="K259" s="176"/>
      <c r="L259" s="176"/>
      <c r="M259" s="176"/>
      <c r="N259" s="176"/>
    </row>
    <row r="260" s="156" customFormat="1" ht="15.75">
      <c r="H260" s="149"/>
    </row>
    <row r="261" spans="2:12" s="156" customFormat="1" ht="15.75">
      <c r="B261" s="177" t="s">
        <v>311</v>
      </c>
      <c r="C261" s="176"/>
      <c r="D261" s="176"/>
      <c r="E261" s="176"/>
      <c r="F261" s="176"/>
      <c r="G261" s="176"/>
      <c r="H261" s="176"/>
      <c r="I261" s="176"/>
      <c r="J261" s="176"/>
      <c r="K261" s="176"/>
      <c r="L261" s="176"/>
    </row>
    <row r="262" s="156" customFormat="1" ht="15.75">
      <c r="H262" s="149"/>
    </row>
    <row r="263" spans="2:12" s="156" customFormat="1" ht="15.75">
      <c r="B263" s="176" t="s">
        <v>312</v>
      </c>
      <c r="C263" s="176"/>
      <c r="D263" s="176"/>
      <c r="E263" s="176"/>
      <c r="F263" s="176"/>
      <c r="G263" s="176"/>
      <c r="H263" s="176"/>
      <c r="I263" s="176"/>
      <c r="J263" s="176"/>
      <c r="K263" s="176"/>
      <c r="L263" s="176"/>
    </row>
    <row r="264" s="156" customFormat="1" ht="15.75">
      <c r="H264" s="149"/>
    </row>
    <row r="265" spans="2:12" s="156" customFormat="1" ht="15.75">
      <c r="B265" s="176" t="s">
        <v>313</v>
      </c>
      <c r="C265" s="176"/>
      <c r="D265" s="176"/>
      <c r="E265" s="176"/>
      <c r="F265" s="176"/>
      <c r="G265" s="176"/>
      <c r="H265" s="176"/>
      <c r="I265" s="176"/>
      <c r="J265" s="176"/>
      <c r="K265" s="176"/>
      <c r="L265" s="176"/>
    </row>
    <row r="266" s="156" customFormat="1" ht="15.75">
      <c r="H266" s="149"/>
    </row>
    <row r="267" spans="2:12" s="156" customFormat="1" ht="15.75">
      <c r="B267" s="176" t="s">
        <v>314</v>
      </c>
      <c r="C267" s="176"/>
      <c r="D267" s="176"/>
      <c r="E267" s="176"/>
      <c r="F267" s="176"/>
      <c r="G267" s="176"/>
      <c r="H267" s="176"/>
      <c r="I267" s="176"/>
      <c r="J267" s="176"/>
      <c r="K267" s="176"/>
      <c r="L267" s="176"/>
    </row>
    <row r="268" s="156" customFormat="1" ht="15.75">
      <c r="H268" s="149"/>
    </row>
    <row r="269" spans="2:12" s="156" customFormat="1" ht="15.75">
      <c r="B269" s="176" t="s">
        <v>315</v>
      </c>
      <c r="C269" s="176"/>
      <c r="D269" s="176"/>
      <c r="E269" s="176"/>
      <c r="F269" s="176"/>
      <c r="G269" s="176"/>
      <c r="H269" s="176"/>
      <c r="I269" s="176"/>
      <c r="J269" s="176"/>
      <c r="K269" s="176"/>
      <c r="L269" s="176"/>
    </row>
    <row r="270" s="156" customFormat="1" ht="15.75">
      <c r="H270" s="149"/>
    </row>
    <row r="271" spans="2:12" s="156" customFormat="1" ht="15.75">
      <c r="B271" s="176" t="s">
        <v>316</v>
      </c>
      <c r="C271" s="176"/>
      <c r="D271" s="176"/>
      <c r="E271" s="176"/>
      <c r="F271" s="176"/>
      <c r="G271" s="176"/>
      <c r="H271" s="176"/>
      <c r="I271" s="176"/>
      <c r="J271" s="176"/>
      <c r="K271" s="176"/>
      <c r="L271" s="176"/>
    </row>
    <row r="272" s="156" customFormat="1" ht="15.75">
      <c r="H272" s="149"/>
    </row>
    <row r="273" spans="2:12" s="156" customFormat="1" ht="15.75">
      <c r="B273" s="176" t="s">
        <v>317</v>
      </c>
      <c r="C273" s="176"/>
      <c r="D273" s="176"/>
      <c r="E273" s="176"/>
      <c r="F273" s="176"/>
      <c r="G273" s="176"/>
      <c r="H273" s="176"/>
      <c r="I273" s="176"/>
      <c r="J273" s="176"/>
      <c r="K273" s="176"/>
      <c r="L273" s="176"/>
    </row>
    <row r="274" s="156" customFormat="1" ht="15.75">
      <c r="H274" s="149"/>
    </row>
    <row r="275" spans="2:12" s="156" customFormat="1" ht="15.75">
      <c r="B275" s="176" t="s">
        <v>318</v>
      </c>
      <c r="C275" s="176"/>
      <c r="D275" s="176"/>
      <c r="E275" s="176"/>
      <c r="F275" s="176"/>
      <c r="G275" s="176"/>
      <c r="H275" s="176"/>
      <c r="I275" s="176"/>
      <c r="J275" s="176"/>
      <c r="K275" s="176"/>
      <c r="L275" s="176"/>
    </row>
    <row r="276" s="156" customFormat="1" ht="15.75">
      <c r="H276" s="149"/>
    </row>
    <row r="277" spans="2:12" s="156" customFormat="1" ht="15.75">
      <c r="B277" s="176" t="s">
        <v>319</v>
      </c>
      <c r="C277" s="176"/>
      <c r="D277" s="176"/>
      <c r="E277" s="176"/>
      <c r="F277" s="176"/>
      <c r="G277" s="176"/>
      <c r="H277" s="176"/>
      <c r="I277" s="176"/>
      <c r="J277" s="176"/>
      <c r="K277" s="176"/>
      <c r="L277" s="176"/>
    </row>
    <row r="278" s="156" customFormat="1" ht="15.75">
      <c r="H278" s="149"/>
    </row>
    <row r="279" spans="2:8" s="169" customFormat="1" ht="15" customHeight="1">
      <c r="B279" s="165" t="s">
        <v>136</v>
      </c>
      <c r="C279" s="147"/>
      <c r="D279" s="147"/>
      <c r="E279" s="147"/>
      <c r="F279" s="147"/>
      <c r="G279" s="147"/>
      <c r="H279" s="149"/>
    </row>
    <row r="280" spans="2:8" s="169" customFormat="1" ht="15.75">
      <c r="B280" s="147"/>
      <c r="C280" s="147"/>
      <c r="D280" s="147"/>
      <c r="E280" s="147"/>
      <c r="F280" s="147"/>
      <c r="G280" s="147"/>
      <c r="H280" s="149"/>
    </row>
    <row r="281" spans="2:12" s="169" customFormat="1" ht="15.75">
      <c r="B281" s="177" t="s">
        <v>320</v>
      </c>
      <c r="C281" s="176"/>
      <c r="D281" s="176"/>
      <c r="E281" s="176"/>
      <c r="F281" s="176"/>
      <c r="G281" s="176"/>
      <c r="H281" s="176"/>
      <c r="I281" s="176"/>
      <c r="J281" s="176"/>
      <c r="K281" s="176"/>
      <c r="L281" s="176"/>
    </row>
    <row r="282" s="169" customFormat="1" ht="15.75">
      <c r="H282" s="149"/>
    </row>
    <row r="283" spans="2:12" s="169" customFormat="1" ht="15.75" customHeight="1">
      <c r="B283" s="176" t="s">
        <v>321</v>
      </c>
      <c r="C283" s="176"/>
      <c r="D283" s="176"/>
      <c r="E283" s="176"/>
      <c r="F283" s="176"/>
      <c r="G283" s="176"/>
      <c r="H283" s="176"/>
      <c r="I283" s="176"/>
      <c r="J283" s="176"/>
      <c r="K283" s="176"/>
      <c r="L283" s="176"/>
    </row>
    <row r="284" s="169" customFormat="1" ht="15.75">
      <c r="H284" s="149"/>
    </row>
    <row r="285" spans="2:12" s="169" customFormat="1" ht="15.75" customHeight="1">
      <c r="B285" s="176" t="s">
        <v>322</v>
      </c>
      <c r="C285" s="176"/>
      <c r="D285" s="176"/>
      <c r="E285" s="176"/>
      <c r="F285" s="176"/>
      <c r="G285" s="176"/>
      <c r="H285" s="176"/>
      <c r="I285" s="176"/>
      <c r="J285" s="176"/>
      <c r="K285" s="176"/>
      <c r="L285" s="176"/>
    </row>
    <row r="286" s="169" customFormat="1" ht="15.75">
      <c r="H286" s="149"/>
    </row>
    <row r="287" spans="2:12" s="169" customFormat="1" ht="15.75" customHeight="1">
      <c r="B287" s="176" t="s">
        <v>323</v>
      </c>
      <c r="C287" s="176"/>
      <c r="D287" s="176"/>
      <c r="E287" s="176"/>
      <c r="F287" s="176"/>
      <c r="G287" s="176"/>
      <c r="H287" s="176"/>
      <c r="I287" s="176"/>
      <c r="J287" s="176"/>
      <c r="K287" s="176"/>
      <c r="L287" s="176"/>
    </row>
    <row r="288" s="169" customFormat="1" ht="15.75">
      <c r="H288" s="149"/>
    </row>
    <row r="289" s="169" customFormat="1" ht="15.75">
      <c r="B289" s="169" t="s">
        <v>324</v>
      </c>
    </row>
    <row r="290" s="169" customFormat="1" ht="15.75">
      <c r="H290" s="149"/>
    </row>
    <row r="291" spans="2:14" s="169" customFormat="1" ht="15.75">
      <c r="B291" s="176" t="s">
        <v>325</v>
      </c>
      <c r="C291" s="176"/>
      <c r="D291" s="176"/>
      <c r="E291" s="176"/>
      <c r="F291" s="176"/>
      <c r="G291" s="176"/>
      <c r="H291" s="176"/>
      <c r="I291" s="176"/>
      <c r="J291" s="176"/>
      <c r="K291" s="176"/>
      <c r="L291" s="176"/>
      <c r="M291" s="176"/>
      <c r="N291" s="176"/>
    </row>
    <row r="292" s="169" customFormat="1" ht="15.75">
      <c r="H292" s="149"/>
    </row>
    <row r="293" s="169" customFormat="1" ht="15.75">
      <c r="B293" s="169" t="s">
        <v>326</v>
      </c>
    </row>
    <row r="294" s="169" customFormat="1" ht="15.75">
      <c r="H294" s="149"/>
    </row>
    <row r="295" spans="2:14" s="169" customFormat="1" ht="15.75">
      <c r="B295" s="176" t="s">
        <v>327</v>
      </c>
      <c r="C295" s="176"/>
      <c r="D295" s="176"/>
      <c r="E295" s="176"/>
      <c r="F295" s="176"/>
      <c r="G295" s="176"/>
      <c r="H295" s="176"/>
      <c r="I295" s="176"/>
      <c r="J295" s="176"/>
      <c r="K295" s="176"/>
      <c r="L295" s="176"/>
      <c r="M295" s="176"/>
      <c r="N295" s="176"/>
    </row>
    <row r="296" s="169" customFormat="1" ht="15.75">
      <c r="H296" s="149"/>
    </row>
    <row r="297" spans="2:16" s="169" customFormat="1" ht="15.75">
      <c r="B297" s="176" t="s">
        <v>328</v>
      </c>
      <c r="C297" s="176"/>
      <c r="D297" s="176"/>
      <c r="E297" s="176"/>
      <c r="F297" s="176"/>
      <c r="G297" s="176"/>
      <c r="H297" s="176"/>
      <c r="I297" s="176"/>
      <c r="J297" s="176"/>
      <c r="K297" s="176"/>
      <c r="L297" s="176"/>
      <c r="M297" s="176"/>
      <c r="N297" s="176"/>
      <c r="O297" s="176"/>
      <c r="P297" s="176"/>
    </row>
    <row r="298" s="169" customFormat="1" ht="15.75">
      <c r="H298" s="149"/>
    </row>
    <row r="299" spans="2:15" s="169" customFormat="1" ht="15.75">
      <c r="B299" s="176" t="s">
        <v>329</v>
      </c>
      <c r="C299" s="176"/>
      <c r="D299" s="176"/>
      <c r="E299" s="176"/>
      <c r="F299" s="176"/>
      <c r="G299" s="176"/>
      <c r="H299" s="176"/>
      <c r="I299" s="176"/>
      <c r="J299" s="176"/>
      <c r="K299" s="176"/>
      <c r="L299" s="176"/>
      <c r="M299" s="176"/>
      <c r="N299" s="176"/>
      <c r="O299" s="176"/>
    </row>
    <row r="300" s="169" customFormat="1" ht="15.75">
      <c r="H300" s="149"/>
    </row>
    <row r="301" spans="2:15" s="169" customFormat="1" ht="15.75">
      <c r="B301" s="176" t="s">
        <v>330</v>
      </c>
      <c r="C301" s="176"/>
      <c r="D301" s="176"/>
      <c r="E301" s="176"/>
      <c r="F301" s="176"/>
      <c r="G301" s="176"/>
      <c r="H301" s="176"/>
      <c r="I301" s="176"/>
      <c r="J301" s="176"/>
      <c r="K301" s="176"/>
      <c r="L301" s="176"/>
      <c r="M301" s="176"/>
      <c r="N301" s="176"/>
      <c r="O301" s="176"/>
    </row>
    <row r="302" spans="2:12" s="169" customFormat="1" ht="15.75">
      <c r="B302" s="148"/>
      <c r="C302" s="148"/>
      <c r="D302" s="148"/>
      <c r="E302" s="148"/>
      <c r="F302" s="148"/>
      <c r="G302" s="148"/>
      <c r="H302" s="148"/>
      <c r="I302" s="148"/>
      <c r="J302" s="148"/>
      <c r="K302" s="148"/>
      <c r="L302" s="148"/>
    </row>
    <row r="303" spans="2:15" s="169" customFormat="1" ht="15.75" customHeight="1">
      <c r="B303" s="176" t="s">
        <v>331</v>
      </c>
      <c r="C303" s="176"/>
      <c r="D303" s="176"/>
      <c r="E303" s="176"/>
      <c r="F303" s="176"/>
      <c r="G303" s="176"/>
      <c r="H303" s="176"/>
      <c r="I303" s="176"/>
      <c r="J303" s="176"/>
      <c r="K303" s="176"/>
      <c r="L303" s="176"/>
      <c r="M303" s="176"/>
      <c r="N303" s="176"/>
      <c r="O303" s="176"/>
    </row>
    <row r="304" s="169" customFormat="1" ht="15.75">
      <c r="H304" s="149"/>
    </row>
    <row r="305" spans="2:13" s="169" customFormat="1" ht="15.75">
      <c r="B305" s="176" t="s">
        <v>332</v>
      </c>
      <c r="C305" s="176"/>
      <c r="D305" s="176"/>
      <c r="E305" s="176"/>
      <c r="F305" s="176"/>
      <c r="G305" s="176"/>
      <c r="H305" s="176"/>
      <c r="I305" s="176"/>
      <c r="J305" s="176"/>
      <c r="K305" s="176"/>
      <c r="L305" s="176"/>
      <c r="M305" s="176"/>
    </row>
    <row r="306" s="169" customFormat="1" ht="15.75">
      <c r="H306" s="149"/>
    </row>
    <row r="307" spans="2:13" s="169" customFormat="1" ht="15.75">
      <c r="B307" s="176" t="s">
        <v>333</v>
      </c>
      <c r="C307" s="176"/>
      <c r="D307" s="176"/>
      <c r="E307" s="176"/>
      <c r="F307" s="176"/>
      <c r="G307" s="176"/>
      <c r="H307" s="176"/>
      <c r="I307" s="176"/>
      <c r="J307" s="176"/>
      <c r="K307" s="176"/>
      <c r="L307" s="176"/>
      <c r="M307" s="176"/>
    </row>
    <row r="308" s="169" customFormat="1" ht="15.75">
      <c r="H308" s="149"/>
    </row>
    <row r="309" spans="2:12" s="169" customFormat="1" ht="15.75">
      <c r="B309" s="176" t="s">
        <v>334</v>
      </c>
      <c r="C309" s="176"/>
      <c r="D309" s="176"/>
      <c r="E309" s="176"/>
      <c r="F309" s="176"/>
      <c r="G309" s="176"/>
      <c r="H309" s="176"/>
      <c r="I309" s="176"/>
      <c r="J309" s="176"/>
      <c r="K309" s="176"/>
      <c r="L309" s="176"/>
    </row>
    <row r="310" s="169" customFormat="1" ht="15.75">
      <c r="H310" s="149"/>
    </row>
    <row r="311" spans="2:14" s="169" customFormat="1" ht="15.75">
      <c r="B311" s="176" t="s">
        <v>335</v>
      </c>
      <c r="C311" s="176"/>
      <c r="D311" s="176"/>
      <c r="E311" s="176"/>
      <c r="F311" s="176"/>
      <c r="G311" s="176"/>
      <c r="H311" s="176"/>
      <c r="I311" s="176"/>
      <c r="J311" s="176"/>
      <c r="K311" s="176"/>
      <c r="L311" s="176"/>
      <c r="M311" s="176"/>
      <c r="N311" s="176"/>
    </row>
    <row r="312" s="169" customFormat="1" ht="15.75">
      <c r="H312" s="149"/>
    </row>
    <row r="313" spans="2:12" s="169" customFormat="1" ht="15.75">
      <c r="B313" s="176" t="s">
        <v>336</v>
      </c>
      <c r="C313" s="176"/>
      <c r="D313" s="176"/>
      <c r="E313" s="176"/>
      <c r="F313" s="176"/>
      <c r="G313" s="176"/>
      <c r="H313" s="176"/>
      <c r="I313" s="176"/>
      <c r="J313" s="176"/>
      <c r="K313" s="176"/>
      <c r="L313" s="176"/>
    </row>
    <row r="314" s="169" customFormat="1" ht="15.75">
      <c r="H314" s="149"/>
    </row>
    <row r="315" spans="2:14" s="169" customFormat="1" ht="15.75">
      <c r="B315" s="176" t="s">
        <v>337</v>
      </c>
      <c r="C315" s="176"/>
      <c r="D315" s="176"/>
      <c r="E315" s="176"/>
      <c r="F315" s="176"/>
      <c r="G315" s="176"/>
      <c r="H315" s="176"/>
      <c r="I315" s="176"/>
      <c r="J315" s="176"/>
      <c r="K315" s="176"/>
      <c r="L315" s="176"/>
      <c r="M315" s="176"/>
      <c r="N315" s="176"/>
    </row>
    <row r="316" s="169" customFormat="1" ht="15.75">
      <c r="H316" s="149"/>
    </row>
    <row r="317" spans="2:15" s="169" customFormat="1" ht="15.75">
      <c r="B317" s="176" t="s">
        <v>338</v>
      </c>
      <c r="C317" s="176"/>
      <c r="D317" s="176"/>
      <c r="E317" s="176"/>
      <c r="F317" s="176"/>
      <c r="G317" s="176"/>
      <c r="H317" s="176"/>
      <c r="I317" s="176"/>
      <c r="J317" s="176"/>
      <c r="K317" s="176"/>
      <c r="L317" s="176"/>
      <c r="M317" s="176"/>
      <c r="N317" s="176"/>
      <c r="O317" s="176"/>
    </row>
    <row r="318" s="169" customFormat="1" ht="15.75">
      <c r="H318" s="149"/>
    </row>
    <row r="319" spans="2:15" s="169" customFormat="1" ht="15.75">
      <c r="B319" s="176" t="s">
        <v>339</v>
      </c>
      <c r="C319" s="176"/>
      <c r="D319" s="176"/>
      <c r="E319" s="176"/>
      <c r="F319" s="176"/>
      <c r="G319" s="176"/>
      <c r="H319" s="176"/>
      <c r="I319" s="176"/>
      <c r="J319" s="176"/>
      <c r="K319" s="176"/>
      <c r="L319" s="176"/>
      <c r="M319" s="176"/>
      <c r="N319" s="176"/>
      <c r="O319" s="176"/>
    </row>
    <row r="320" s="169" customFormat="1" ht="15.75"/>
    <row r="321" spans="2:12" s="169" customFormat="1" ht="15.75">
      <c r="B321" s="176" t="s">
        <v>340</v>
      </c>
      <c r="C321" s="176"/>
      <c r="D321" s="176"/>
      <c r="E321" s="176"/>
      <c r="F321" s="176"/>
      <c r="G321" s="176"/>
      <c r="H321" s="176"/>
      <c r="I321" s="176"/>
      <c r="J321" s="176"/>
      <c r="K321" s="176"/>
      <c r="L321" s="176"/>
    </row>
    <row r="322" s="169" customFormat="1" ht="15.75">
      <c r="H322" s="149"/>
    </row>
    <row r="323" spans="2:14" s="169" customFormat="1" ht="15.75">
      <c r="B323" s="176" t="s">
        <v>341</v>
      </c>
      <c r="C323" s="176"/>
      <c r="D323" s="176"/>
      <c r="E323" s="176"/>
      <c r="F323" s="176"/>
      <c r="G323" s="176"/>
      <c r="H323" s="176"/>
      <c r="I323" s="176"/>
      <c r="J323" s="176"/>
      <c r="K323" s="176"/>
      <c r="L323" s="176"/>
      <c r="M323" s="176"/>
      <c r="N323" s="176"/>
    </row>
    <row r="324" s="169" customFormat="1" ht="15.75">
      <c r="H324" s="149"/>
    </row>
    <row r="325" spans="2:12" s="169" customFormat="1" ht="15.75">
      <c r="B325" s="176" t="s">
        <v>342</v>
      </c>
      <c r="C325" s="176"/>
      <c r="D325" s="176"/>
      <c r="E325" s="176"/>
      <c r="F325" s="176"/>
      <c r="G325" s="176"/>
      <c r="H325" s="176"/>
      <c r="I325" s="176"/>
      <c r="J325" s="176"/>
      <c r="K325" s="176"/>
      <c r="L325" s="176"/>
    </row>
    <row r="326" s="169" customFormat="1" ht="15.75">
      <c r="H326" s="149"/>
    </row>
    <row r="327" spans="2:14" s="169" customFormat="1" ht="15.75">
      <c r="B327" s="176" t="s">
        <v>343</v>
      </c>
      <c r="C327" s="176"/>
      <c r="D327" s="176"/>
      <c r="E327" s="176"/>
      <c r="F327" s="176"/>
      <c r="G327" s="176"/>
      <c r="H327" s="176"/>
      <c r="I327" s="176"/>
      <c r="J327" s="176"/>
      <c r="K327" s="176"/>
      <c r="L327" s="176"/>
      <c r="M327" s="176"/>
      <c r="N327" s="176"/>
    </row>
    <row r="328" s="169" customFormat="1" ht="15.75">
      <c r="H328" s="149"/>
    </row>
    <row r="329" spans="2:15" s="169" customFormat="1" ht="15.75">
      <c r="B329" s="176" t="s">
        <v>344</v>
      </c>
      <c r="C329" s="176"/>
      <c r="D329" s="176"/>
      <c r="E329" s="176"/>
      <c r="F329" s="176"/>
      <c r="G329" s="176"/>
      <c r="H329" s="176"/>
      <c r="I329" s="176"/>
      <c r="J329" s="176"/>
      <c r="K329" s="176"/>
      <c r="L329" s="176"/>
      <c r="M329" s="176"/>
      <c r="N329" s="176"/>
      <c r="O329" s="176"/>
    </row>
    <row r="330" s="169" customFormat="1" ht="15.75">
      <c r="H330" s="149"/>
    </row>
    <row r="331" spans="2:15" s="169" customFormat="1" ht="15.75">
      <c r="B331" s="176" t="s">
        <v>345</v>
      </c>
      <c r="C331" s="176"/>
      <c r="D331" s="176"/>
      <c r="E331" s="176"/>
      <c r="F331" s="176"/>
      <c r="G331" s="176"/>
      <c r="H331" s="176"/>
      <c r="I331" s="176"/>
      <c r="J331" s="176"/>
      <c r="K331" s="176"/>
      <c r="L331" s="176"/>
      <c r="M331" s="176"/>
      <c r="N331" s="176"/>
      <c r="O331" s="176"/>
    </row>
    <row r="332" s="169" customFormat="1" ht="15.75">
      <c r="H332" s="149"/>
    </row>
    <row r="333" spans="2:14" s="169" customFormat="1" ht="15.75">
      <c r="B333" s="176" t="s">
        <v>346</v>
      </c>
      <c r="C333" s="176"/>
      <c r="D333" s="176"/>
      <c r="E333" s="176"/>
      <c r="F333" s="176"/>
      <c r="G333" s="176"/>
      <c r="H333" s="176"/>
      <c r="I333" s="176"/>
      <c r="J333" s="176"/>
      <c r="K333" s="176"/>
      <c r="L333" s="176"/>
      <c r="M333" s="176"/>
      <c r="N333" s="176"/>
    </row>
    <row r="334" s="169" customFormat="1" ht="15.75">
      <c r="H334" s="149"/>
    </row>
    <row r="335" spans="2:14" s="169" customFormat="1" ht="15.75">
      <c r="B335" s="176" t="s">
        <v>347</v>
      </c>
      <c r="C335" s="176"/>
      <c r="D335" s="176"/>
      <c r="E335" s="176"/>
      <c r="F335" s="176"/>
      <c r="G335" s="176"/>
      <c r="H335" s="176"/>
      <c r="I335" s="176"/>
      <c r="J335" s="176"/>
      <c r="K335" s="176"/>
      <c r="L335" s="176"/>
      <c r="M335" s="176"/>
      <c r="N335" s="176"/>
    </row>
    <row r="336" s="169" customFormat="1" ht="15.75">
      <c r="H336" s="149"/>
    </row>
    <row r="337" spans="2:15" s="169" customFormat="1" ht="15.75">
      <c r="B337" s="176" t="s">
        <v>348</v>
      </c>
      <c r="C337" s="176"/>
      <c r="D337" s="176"/>
      <c r="E337" s="176"/>
      <c r="F337" s="176"/>
      <c r="G337" s="176"/>
      <c r="H337" s="176"/>
      <c r="I337" s="176"/>
      <c r="J337" s="176"/>
      <c r="K337" s="176"/>
      <c r="L337" s="176"/>
      <c r="M337" s="176"/>
      <c r="N337" s="176"/>
      <c r="O337" s="176"/>
    </row>
    <row r="338" s="169" customFormat="1" ht="15.75"/>
    <row r="339" spans="1:22" ht="15.75">
      <c r="A339" s="17"/>
      <c r="B339" s="214" t="s">
        <v>139</v>
      </c>
      <c r="C339" s="215"/>
      <c r="D339" s="215"/>
      <c r="E339" s="215"/>
      <c r="F339" s="215"/>
      <c r="G339" s="215"/>
      <c r="H339" s="215"/>
      <c r="I339" s="215"/>
      <c r="J339" s="215"/>
      <c r="K339" s="215"/>
      <c r="L339" s="215"/>
      <c r="M339" s="215"/>
      <c r="N339" s="185"/>
      <c r="O339" s="185"/>
      <c r="P339" s="185"/>
      <c r="Q339" s="185"/>
      <c r="R339" s="185"/>
      <c r="S339" s="185"/>
      <c r="T339" s="185"/>
      <c r="U339" s="185"/>
      <c r="V339" s="185"/>
    </row>
    <row r="340" spans="1:20" ht="15.75">
      <c r="A340" s="17"/>
      <c r="B340" s="67"/>
      <c r="C340" s="66"/>
      <c r="D340" s="66"/>
      <c r="E340" s="66"/>
      <c r="F340" s="66"/>
      <c r="G340" s="66"/>
      <c r="H340" s="66"/>
      <c r="I340" s="66"/>
      <c r="J340" s="66"/>
      <c r="K340" s="66"/>
      <c r="L340" s="66"/>
      <c r="M340" s="66"/>
      <c r="T340" s="37"/>
    </row>
    <row r="341" spans="1:22" s="95" customFormat="1" ht="127.5" customHeight="1">
      <c r="A341" s="96"/>
      <c r="B341" s="207" t="s">
        <v>246</v>
      </c>
      <c r="C341" s="216"/>
      <c r="D341" s="216"/>
      <c r="E341" s="216"/>
      <c r="F341" s="216"/>
      <c r="G341" s="216"/>
      <c r="H341" s="216"/>
      <c r="I341" s="216"/>
      <c r="J341" s="216"/>
      <c r="K341" s="216"/>
      <c r="L341" s="216"/>
      <c r="M341" s="216"/>
      <c r="N341" s="180"/>
      <c r="O341" s="180"/>
      <c r="P341" s="180"/>
      <c r="Q341" s="180"/>
      <c r="R341" s="180"/>
      <c r="S341" s="180"/>
      <c r="T341" s="180"/>
      <c r="U341" s="180"/>
      <c r="V341" s="180"/>
    </row>
    <row r="342" spans="1:20" s="95" customFormat="1" ht="15.75">
      <c r="A342" s="96"/>
      <c r="B342" s="98"/>
      <c r="C342" s="99"/>
      <c r="D342" s="99"/>
      <c r="E342" s="99"/>
      <c r="F342" s="99"/>
      <c r="G342" s="99"/>
      <c r="H342" s="99"/>
      <c r="I342" s="99"/>
      <c r="J342" s="99"/>
      <c r="K342" s="99"/>
      <c r="L342" s="99"/>
      <c r="M342" s="99"/>
      <c r="T342" s="37"/>
    </row>
    <row r="343" spans="1:20" ht="31.5" customHeight="1">
      <c r="A343" s="17"/>
      <c r="B343" s="212" t="s">
        <v>244</v>
      </c>
      <c r="C343" s="213"/>
      <c r="D343" s="213"/>
      <c r="E343" s="213"/>
      <c r="F343" s="213"/>
      <c r="G343" s="213"/>
      <c r="H343" s="213"/>
      <c r="I343" s="213"/>
      <c r="J343" s="213"/>
      <c r="K343" s="213"/>
      <c r="L343" s="213"/>
      <c r="M343" s="213"/>
      <c r="T343" s="37"/>
    </row>
    <row r="344" spans="1:22" ht="50.25" customHeight="1">
      <c r="A344" s="17"/>
      <c r="B344" s="207" t="s">
        <v>247</v>
      </c>
      <c r="C344" s="216"/>
      <c r="D344" s="216"/>
      <c r="E344" s="216"/>
      <c r="F344" s="216"/>
      <c r="G344" s="216"/>
      <c r="H344" s="216"/>
      <c r="I344" s="216"/>
      <c r="J344" s="216"/>
      <c r="K344" s="216"/>
      <c r="L344" s="216"/>
      <c r="M344" s="216"/>
      <c r="N344" s="180"/>
      <c r="O344" s="180"/>
      <c r="P344" s="180"/>
      <c r="Q344" s="180"/>
      <c r="R344" s="180"/>
      <c r="S344" s="180"/>
      <c r="T344" s="180"/>
      <c r="U344" s="180"/>
      <c r="V344" s="180"/>
    </row>
    <row r="345" spans="1:20" ht="15.75">
      <c r="A345" s="17"/>
      <c r="B345" s="18"/>
      <c r="C345" s="50"/>
      <c r="D345" s="50"/>
      <c r="E345" s="50"/>
      <c r="F345" s="50"/>
      <c r="G345" s="50"/>
      <c r="H345" s="50"/>
      <c r="I345" s="50"/>
      <c r="J345" s="50"/>
      <c r="K345" s="50"/>
      <c r="L345" s="50"/>
      <c r="M345" s="50"/>
      <c r="T345" s="37"/>
    </row>
    <row r="346" spans="1:20" ht="27" customHeight="1">
      <c r="A346" s="17"/>
      <c r="B346" s="218" t="s">
        <v>245</v>
      </c>
      <c r="C346" s="219"/>
      <c r="D346" s="219"/>
      <c r="E346" s="219"/>
      <c r="F346" s="219"/>
      <c r="G346" s="219"/>
      <c r="H346" s="219"/>
      <c r="I346" s="219"/>
      <c r="J346" s="219"/>
      <c r="K346" s="219"/>
      <c r="L346" s="219"/>
      <c r="M346" s="219"/>
      <c r="T346" s="37"/>
    </row>
    <row r="347" spans="1:22" ht="48" customHeight="1">
      <c r="A347" s="17"/>
      <c r="B347" s="207" t="s">
        <v>349</v>
      </c>
      <c r="C347" s="217"/>
      <c r="D347" s="217"/>
      <c r="E347" s="217"/>
      <c r="F347" s="217"/>
      <c r="G347" s="217"/>
      <c r="H347" s="217"/>
      <c r="I347" s="217"/>
      <c r="J347" s="217"/>
      <c r="K347" s="217"/>
      <c r="L347" s="217"/>
      <c r="M347" s="217"/>
      <c r="N347" s="180"/>
      <c r="O347" s="180"/>
      <c r="P347" s="180"/>
      <c r="Q347" s="180"/>
      <c r="R347" s="180"/>
      <c r="S347" s="180"/>
      <c r="T347" s="180"/>
      <c r="U347" s="180"/>
      <c r="V347" s="180"/>
    </row>
    <row r="348" spans="1:20" ht="15.75">
      <c r="A348" s="17"/>
      <c r="B348" s="18"/>
      <c r="C348" s="49"/>
      <c r="D348" s="49"/>
      <c r="E348" s="49"/>
      <c r="F348" s="49"/>
      <c r="G348" s="49"/>
      <c r="H348" s="49"/>
      <c r="I348" s="49"/>
      <c r="J348" s="49"/>
      <c r="K348" s="49"/>
      <c r="L348" s="49"/>
      <c r="M348" s="49"/>
      <c r="T348" s="37"/>
    </row>
    <row r="349" spans="1:20" ht="15.75">
      <c r="A349" s="17"/>
      <c r="B349" s="160" t="s">
        <v>108</v>
      </c>
      <c r="C349" s="50"/>
      <c r="D349" s="50"/>
      <c r="E349" s="50"/>
      <c r="F349" s="50"/>
      <c r="G349" s="50"/>
      <c r="H349" s="50"/>
      <c r="I349" s="50"/>
      <c r="J349" s="50"/>
      <c r="K349" s="50"/>
      <c r="L349" s="50"/>
      <c r="M349" s="50"/>
      <c r="T349" s="37"/>
    </row>
    <row r="350" spans="2:9" ht="15.75" hidden="1">
      <c r="B350" s="113" t="s">
        <v>175</v>
      </c>
      <c r="H350" s="44"/>
      <c r="I350" s="64"/>
    </row>
    <row r="351" spans="2:13" ht="94.5" hidden="1">
      <c r="B351" s="15" t="s">
        <v>81</v>
      </c>
      <c r="C351" s="15" t="s">
        <v>141</v>
      </c>
      <c r="D351" s="15" t="s">
        <v>142</v>
      </c>
      <c r="E351" s="15" t="s">
        <v>106</v>
      </c>
      <c r="F351" s="16" t="s">
        <v>87</v>
      </c>
      <c r="G351" s="15" t="s">
        <v>88</v>
      </c>
      <c r="H351" s="15" t="s">
        <v>148</v>
      </c>
      <c r="I351" s="15" t="s">
        <v>174</v>
      </c>
      <c r="J351" s="150" t="s">
        <v>236</v>
      </c>
      <c r="K351" s="31" t="s">
        <v>178</v>
      </c>
      <c r="L351" s="31" t="s">
        <v>179</v>
      </c>
      <c r="M351" s="31" t="s">
        <v>180</v>
      </c>
    </row>
    <row r="352" spans="2:13" s="127" customFormat="1" ht="15.75" hidden="1">
      <c r="B352" s="128" t="s">
        <v>104</v>
      </c>
      <c r="C352" s="129">
        <v>165670</v>
      </c>
      <c r="D352" s="129">
        <v>175633</v>
      </c>
      <c r="E352" s="129">
        <v>181420</v>
      </c>
      <c r="F352" s="130">
        <v>186865</v>
      </c>
      <c r="G352" s="129">
        <v>192858</v>
      </c>
      <c r="H352" s="129">
        <v>199371</v>
      </c>
      <c r="I352" s="129">
        <v>213393</v>
      </c>
      <c r="J352" s="85">
        <f>AVERAGE(C352:I352)</f>
        <v>187887.14285714287</v>
      </c>
      <c r="K352" s="131">
        <v>7217</v>
      </c>
      <c r="L352" s="93">
        <f>K352/J352</f>
        <v>0.038411356361341534</v>
      </c>
      <c r="M352" s="93">
        <f aca="true" t="shared" si="0" ref="M352:M367">(I352-H352)/I352</f>
        <v>0.06570974680519043</v>
      </c>
    </row>
    <row r="353" spans="2:13" ht="15.75" hidden="1">
      <c r="B353" s="32" t="s">
        <v>70</v>
      </c>
      <c r="C353" s="33">
        <f aca="true" t="shared" si="1" ref="C353:H353">SUM(C354:C367)</f>
        <v>17155</v>
      </c>
      <c r="D353" s="33">
        <f t="shared" si="1"/>
        <v>17548</v>
      </c>
      <c r="E353" s="33">
        <f t="shared" si="1"/>
        <v>18958</v>
      </c>
      <c r="F353" s="33">
        <f t="shared" si="1"/>
        <v>19516</v>
      </c>
      <c r="G353" s="33">
        <f t="shared" si="1"/>
        <v>19961</v>
      </c>
      <c r="H353" s="33">
        <f t="shared" si="1"/>
        <v>20306</v>
      </c>
      <c r="I353" s="118">
        <f>SUM(I354:I367)</f>
        <v>20835</v>
      </c>
      <c r="J353" s="85">
        <f aca="true" t="shared" si="2" ref="J353:J367">AVERAGE(C353:I353)</f>
        <v>19182.714285714286</v>
      </c>
      <c r="K353" s="11">
        <v>618</v>
      </c>
      <c r="L353" s="93">
        <f aca="true" t="shared" si="3" ref="L353:L367">K353/J353</f>
        <v>0.03221650444224339</v>
      </c>
      <c r="M353" s="93">
        <f t="shared" si="0"/>
        <v>0.0253899688024958</v>
      </c>
    </row>
    <row r="354" spans="2:13" ht="15.75" hidden="1">
      <c r="B354" s="32" t="s">
        <v>143</v>
      </c>
      <c r="C354" s="33">
        <v>107</v>
      </c>
      <c r="D354" s="33">
        <v>98</v>
      </c>
      <c r="E354" s="33">
        <v>107</v>
      </c>
      <c r="F354" s="33">
        <v>70</v>
      </c>
      <c r="G354" s="33">
        <v>135</v>
      </c>
      <c r="H354" s="33">
        <v>168</v>
      </c>
      <c r="I354" s="119">
        <v>246</v>
      </c>
      <c r="J354" s="85">
        <f t="shared" si="2"/>
        <v>133</v>
      </c>
      <c r="K354" s="11">
        <v>21</v>
      </c>
      <c r="L354" s="93">
        <f t="shared" si="3"/>
        <v>0.15789473684210525</v>
      </c>
      <c r="M354" s="93">
        <f t="shared" si="0"/>
        <v>0.3170731707317073</v>
      </c>
    </row>
    <row r="355" spans="2:13" ht="15.75" hidden="1">
      <c r="B355" s="32" t="s">
        <v>32</v>
      </c>
      <c r="C355" s="34">
        <v>7281</v>
      </c>
      <c r="D355" s="34">
        <v>7248</v>
      </c>
      <c r="E355" s="34">
        <v>8318</v>
      </c>
      <c r="F355" s="34">
        <v>8570</v>
      </c>
      <c r="G355" s="34">
        <v>8635</v>
      </c>
      <c r="H355" s="34">
        <v>8666</v>
      </c>
      <c r="I355" s="119">
        <v>8629</v>
      </c>
      <c r="J355" s="85">
        <f t="shared" si="2"/>
        <v>8192.42857142857</v>
      </c>
      <c r="K355" s="11">
        <v>257</v>
      </c>
      <c r="L355" s="93">
        <f t="shared" si="3"/>
        <v>0.0313704291418906</v>
      </c>
      <c r="M355" s="93">
        <f t="shared" si="0"/>
        <v>-0.004287866496697184</v>
      </c>
    </row>
    <row r="356" spans="2:13" ht="15.75" hidden="1">
      <c r="B356" s="32" t="s">
        <v>33</v>
      </c>
      <c r="C356" s="33">
        <v>411</v>
      </c>
      <c r="D356" s="33">
        <v>419</v>
      </c>
      <c r="E356" s="33">
        <v>432</v>
      </c>
      <c r="F356" s="33">
        <v>450</v>
      </c>
      <c r="G356" s="33">
        <v>447</v>
      </c>
      <c r="H356" s="33">
        <v>456</v>
      </c>
      <c r="I356" s="119">
        <v>462</v>
      </c>
      <c r="J356" s="85">
        <f t="shared" si="2"/>
        <v>439.57142857142856</v>
      </c>
      <c r="K356" s="11">
        <v>9</v>
      </c>
      <c r="L356" s="93">
        <f t="shared" si="3"/>
        <v>0.020474488137796554</v>
      </c>
      <c r="M356" s="93">
        <f t="shared" si="0"/>
        <v>0.012987012987012988</v>
      </c>
    </row>
    <row r="357" spans="2:13" ht="15.75" hidden="1">
      <c r="B357" s="32" t="s">
        <v>34</v>
      </c>
      <c r="C357" s="33">
        <v>153</v>
      </c>
      <c r="D357" s="33">
        <v>161</v>
      </c>
      <c r="E357" s="33">
        <v>178</v>
      </c>
      <c r="F357" s="33">
        <v>177</v>
      </c>
      <c r="G357" s="33">
        <v>218</v>
      </c>
      <c r="H357" s="33">
        <v>234</v>
      </c>
      <c r="I357" s="119">
        <v>244</v>
      </c>
      <c r="J357" s="85">
        <f t="shared" si="2"/>
        <v>195</v>
      </c>
      <c r="K357" s="11">
        <v>16</v>
      </c>
      <c r="L357" s="93">
        <f t="shared" si="3"/>
        <v>0.08205128205128205</v>
      </c>
      <c r="M357" s="93">
        <f t="shared" si="0"/>
        <v>0.040983606557377046</v>
      </c>
    </row>
    <row r="358" spans="2:13" ht="15.75" hidden="1">
      <c r="B358" s="32" t="s">
        <v>35</v>
      </c>
      <c r="C358" s="33">
        <v>251</v>
      </c>
      <c r="D358" s="33">
        <v>300</v>
      </c>
      <c r="E358" s="33">
        <v>304</v>
      </c>
      <c r="F358" s="33">
        <v>289</v>
      </c>
      <c r="G358" s="33">
        <v>301</v>
      </c>
      <c r="H358" s="33">
        <v>301</v>
      </c>
      <c r="I358" s="119">
        <v>308</v>
      </c>
      <c r="J358" s="85">
        <f t="shared" si="2"/>
        <v>293.42857142857144</v>
      </c>
      <c r="K358" s="11">
        <v>6</v>
      </c>
      <c r="L358" s="93">
        <f t="shared" si="3"/>
        <v>0.02044790652385589</v>
      </c>
      <c r="M358" s="93">
        <f t="shared" si="0"/>
        <v>0.022727272727272728</v>
      </c>
    </row>
    <row r="359" spans="2:13" ht="15.75" hidden="1">
      <c r="B359" s="32" t="s">
        <v>36</v>
      </c>
      <c r="C359" s="34">
        <v>3936</v>
      </c>
      <c r="D359" s="34">
        <v>4094</v>
      </c>
      <c r="E359" s="34">
        <v>4087</v>
      </c>
      <c r="F359" s="34">
        <v>4285</v>
      </c>
      <c r="G359" s="34">
        <v>4287</v>
      </c>
      <c r="H359" s="34">
        <v>4420</v>
      </c>
      <c r="I359" s="119">
        <v>4447</v>
      </c>
      <c r="J359" s="85">
        <f t="shared" si="2"/>
        <v>4222.285714285715</v>
      </c>
      <c r="K359" s="11">
        <v>85</v>
      </c>
      <c r="L359" s="93">
        <f t="shared" si="3"/>
        <v>0.020131276221410203</v>
      </c>
      <c r="M359" s="93">
        <f t="shared" si="0"/>
        <v>0.006071508882392624</v>
      </c>
    </row>
    <row r="360" spans="2:13" ht="15.75" hidden="1">
      <c r="B360" s="32" t="s">
        <v>37</v>
      </c>
      <c r="C360" s="34">
        <v>1667</v>
      </c>
      <c r="D360" s="34">
        <v>1749</v>
      </c>
      <c r="E360" s="34">
        <v>1762</v>
      </c>
      <c r="F360" s="34">
        <v>1832</v>
      </c>
      <c r="G360" s="34">
        <v>1832</v>
      </c>
      <c r="H360" s="34">
        <v>1756</v>
      </c>
      <c r="I360" s="119">
        <v>1814</v>
      </c>
      <c r="J360" s="85">
        <f t="shared" si="2"/>
        <v>1773.142857142857</v>
      </c>
      <c r="K360" s="11">
        <v>19</v>
      </c>
      <c r="L360" s="93">
        <f t="shared" si="3"/>
        <v>0.010715436674186271</v>
      </c>
      <c r="M360" s="93">
        <f t="shared" si="0"/>
        <v>0.03197353914002205</v>
      </c>
    </row>
    <row r="361" spans="2:13" ht="15.75" hidden="1">
      <c r="B361" s="32" t="s">
        <v>38</v>
      </c>
      <c r="C361" s="20">
        <v>212</v>
      </c>
      <c r="D361" s="20">
        <v>270</v>
      </c>
      <c r="E361" s="20">
        <v>309</v>
      </c>
      <c r="F361" s="20">
        <v>333</v>
      </c>
      <c r="G361" s="20">
        <v>362</v>
      </c>
      <c r="H361" s="20">
        <v>356</v>
      </c>
      <c r="I361" s="119">
        <v>408</v>
      </c>
      <c r="J361" s="85">
        <f t="shared" si="2"/>
        <v>321.42857142857144</v>
      </c>
      <c r="K361" s="11">
        <v>29</v>
      </c>
      <c r="L361" s="93">
        <f t="shared" si="3"/>
        <v>0.09022222222222222</v>
      </c>
      <c r="M361" s="93">
        <f t="shared" si="0"/>
        <v>0.12745098039215685</v>
      </c>
    </row>
    <row r="362" spans="2:13" ht="15.75" hidden="1">
      <c r="B362" s="32" t="s">
        <v>39</v>
      </c>
      <c r="C362" s="33">
        <v>181</v>
      </c>
      <c r="D362" s="33">
        <v>203</v>
      </c>
      <c r="E362" s="33">
        <v>247</v>
      </c>
      <c r="F362" s="33">
        <v>231</v>
      </c>
      <c r="G362" s="33">
        <v>218</v>
      </c>
      <c r="H362" s="33">
        <v>292</v>
      </c>
      <c r="I362" s="119">
        <v>360</v>
      </c>
      <c r="J362" s="85">
        <f t="shared" si="2"/>
        <v>247.42857142857142</v>
      </c>
      <c r="K362" s="11">
        <v>25</v>
      </c>
      <c r="L362" s="93">
        <f t="shared" si="3"/>
        <v>0.10103926096997691</v>
      </c>
      <c r="M362" s="93">
        <f t="shared" si="0"/>
        <v>0.18888888888888888</v>
      </c>
    </row>
    <row r="363" spans="2:13" ht="15.75" hidden="1">
      <c r="B363" s="32" t="s">
        <v>40</v>
      </c>
      <c r="C363" s="20">
        <v>252</v>
      </c>
      <c r="D363" s="20">
        <v>298</v>
      </c>
      <c r="E363" s="20">
        <v>331</v>
      </c>
      <c r="F363" s="20">
        <v>324</v>
      </c>
      <c r="G363" s="20">
        <v>336</v>
      </c>
      <c r="H363" s="20">
        <v>354</v>
      </c>
      <c r="I363" s="119">
        <v>390</v>
      </c>
      <c r="J363" s="85">
        <f t="shared" si="2"/>
        <v>326.42857142857144</v>
      </c>
      <c r="K363" s="11">
        <v>19</v>
      </c>
      <c r="L363" s="93">
        <f t="shared" si="3"/>
        <v>0.05820568927789934</v>
      </c>
      <c r="M363" s="93">
        <f t="shared" si="0"/>
        <v>0.09230769230769231</v>
      </c>
    </row>
    <row r="364" spans="2:13" ht="15.75" hidden="1">
      <c r="B364" s="32" t="s">
        <v>41</v>
      </c>
      <c r="C364" s="33">
        <v>572</v>
      </c>
      <c r="D364" s="33">
        <v>553</v>
      </c>
      <c r="E364" s="33">
        <v>565</v>
      </c>
      <c r="F364" s="33">
        <v>586</v>
      </c>
      <c r="G364" s="33">
        <v>739</v>
      </c>
      <c r="H364" s="33">
        <v>804</v>
      </c>
      <c r="I364" s="119">
        <v>821</v>
      </c>
      <c r="J364" s="85">
        <f t="shared" si="2"/>
        <v>662.8571428571429</v>
      </c>
      <c r="K364" s="11">
        <v>51</v>
      </c>
      <c r="L364" s="93">
        <f t="shared" si="3"/>
        <v>0.07693965517241379</v>
      </c>
      <c r="M364" s="93">
        <f t="shared" si="0"/>
        <v>0.020706455542021926</v>
      </c>
    </row>
    <row r="365" spans="2:13" ht="15.75" hidden="1">
      <c r="B365" s="32" t="s">
        <v>42</v>
      </c>
      <c r="C365" s="33">
        <v>976</v>
      </c>
      <c r="D365" s="33">
        <v>928</v>
      </c>
      <c r="E365" s="33">
        <v>981</v>
      </c>
      <c r="F365" s="33">
        <v>992</v>
      </c>
      <c r="G365" s="34">
        <v>1152</v>
      </c>
      <c r="H365" s="34">
        <v>1124</v>
      </c>
      <c r="I365" s="119">
        <v>1221</v>
      </c>
      <c r="J365" s="85">
        <f t="shared" si="2"/>
        <v>1053.4285714285713</v>
      </c>
      <c r="K365" s="11">
        <v>46</v>
      </c>
      <c r="L365" s="93">
        <f t="shared" si="3"/>
        <v>0.04366693788988338</v>
      </c>
      <c r="M365" s="93">
        <f t="shared" si="0"/>
        <v>0.07944307944307945</v>
      </c>
    </row>
    <row r="366" spans="2:13" ht="15.75" hidden="1">
      <c r="B366" s="32" t="s">
        <v>43</v>
      </c>
      <c r="C366" s="34">
        <v>1033</v>
      </c>
      <c r="D366" s="34">
        <v>1076</v>
      </c>
      <c r="E366" s="34">
        <v>1154</v>
      </c>
      <c r="F366" s="34">
        <v>1184</v>
      </c>
      <c r="G366" s="34">
        <v>1124</v>
      </c>
      <c r="H366" s="34">
        <v>1195</v>
      </c>
      <c r="I366" s="119">
        <v>1248</v>
      </c>
      <c r="J366" s="85">
        <f t="shared" si="2"/>
        <v>1144.857142857143</v>
      </c>
      <c r="K366" s="11">
        <v>30</v>
      </c>
      <c r="L366" s="93">
        <f t="shared" si="3"/>
        <v>0.026204142750187173</v>
      </c>
      <c r="M366" s="93">
        <f t="shared" si="0"/>
        <v>0.04246794871794872</v>
      </c>
    </row>
    <row r="367" spans="2:13" ht="15.75" hidden="1">
      <c r="B367" s="32" t="s">
        <v>44</v>
      </c>
      <c r="C367" s="33">
        <v>123</v>
      </c>
      <c r="D367" s="33">
        <v>151</v>
      </c>
      <c r="E367" s="33">
        <v>183</v>
      </c>
      <c r="F367" s="33">
        <v>193</v>
      </c>
      <c r="G367" s="33">
        <v>175</v>
      </c>
      <c r="H367" s="33">
        <v>180</v>
      </c>
      <c r="I367" s="119">
        <v>237</v>
      </c>
      <c r="J367" s="85">
        <f t="shared" si="2"/>
        <v>177.42857142857142</v>
      </c>
      <c r="K367" s="11">
        <v>14</v>
      </c>
      <c r="L367" s="93">
        <f t="shared" si="3"/>
        <v>0.07890499194847021</v>
      </c>
      <c r="M367" s="93">
        <f t="shared" si="0"/>
        <v>0.24050632911392406</v>
      </c>
    </row>
    <row r="368" spans="3:11" ht="15.75">
      <c r="C368" s="29"/>
      <c r="D368" s="29"/>
      <c r="E368" s="29"/>
      <c r="F368" s="29"/>
      <c r="H368" s="42"/>
      <c r="I368" s="43"/>
      <c r="K368" s="36"/>
    </row>
    <row r="369" spans="3:9" ht="15.75">
      <c r="C369" s="29"/>
      <c r="D369" s="29"/>
      <c r="E369" s="29"/>
      <c r="F369" s="29"/>
      <c r="H369" s="42"/>
      <c r="I369" s="43"/>
    </row>
    <row r="370" spans="3:9" ht="15.75">
      <c r="C370" s="29"/>
      <c r="D370" s="29"/>
      <c r="E370" s="29"/>
      <c r="F370" s="29"/>
      <c r="H370" s="42"/>
      <c r="I370" s="43"/>
    </row>
    <row r="371" spans="3:9" ht="15.75">
      <c r="C371" s="29"/>
      <c r="D371" s="29"/>
      <c r="E371" s="29"/>
      <c r="F371" s="29"/>
      <c r="H371" s="42"/>
      <c r="I371" s="43"/>
    </row>
    <row r="372" spans="3:9" ht="15.75">
      <c r="C372" s="29"/>
      <c r="D372" s="29"/>
      <c r="E372" s="29"/>
      <c r="F372" s="29"/>
      <c r="H372" s="42"/>
      <c r="I372" s="43"/>
    </row>
    <row r="373" spans="3:9" ht="15.75">
      <c r="C373" s="29"/>
      <c r="D373" s="29"/>
      <c r="E373" s="29"/>
      <c r="F373" s="29"/>
      <c r="H373" s="42"/>
      <c r="I373" s="43"/>
    </row>
    <row r="374" spans="3:9" ht="15.75">
      <c r="C374" s="29"/>
      <c r="D374" s="29"/>
      <c r="E374" s="29"/>
      <c r="F374" s="29"/>
      <c r="H374" s="42"/>
      <c r="I374" s="43"/>
    </row>
    <row r="375" spans="3:9" ht="15.75">
      <c r="C375" s="29"/>
      <c r="D375" s="29"/>
      <c r="E375" s="29"/>
      <c r="F375" s="29"/>
      <c r="H375" s="42"/>
      <c r="I375" s="43"/>
    </row>
    <row r="376" spans="3:9" ht="15.75">
      <c r="C376" s="29"/>
      <c r="D376" s="29"/>
      <c r="E376" s="29"/>
      <c r="F376" s="29"/>
      <c r="H376" s="42"/>
      <c r="I376" s="43"/>
    </row>
    <row r="377" spans="3:9" ht="15.75">
      <c r="C377" s="29"/>
      <c r="D377" s="29"/>
      <c r="E377" s="29"/>
      <c r="F377" s="29"/>
      <c r="H377" s="42"/>
      <c r="I377" s="43"/>
    </row>
    <row r="378" spans="3:9" ht="15.75">
      <c r="C378" s="29"/>
      <c r="D378" s="29"/>
      <c r="E378" s="29"/>
      <c r="F378" s="29"/>
      <c r="H378" s="42"/>
      <c r="I378" s="43"/>
    </row>
    <row r="379" spans="3:9" ht="15.75">
      <c r="C379" s="29"/>
      <c r="D379" s="29"/>
      <c r="E379" s="29"/>
      <c r="F379" s="29"/>
      <c r="H379" s="42"/>
      <c r="I379" s="43"/>
    </row>
    <row r="380" spans="3:9" ht="15.75">
      <c r="C380" s="29"/>
      <c r="D380" s="29"/>
      <c r="E380" s="29"/>
      <c r="F380" s="29"/>
      <c r="H380" s="42"/>
      <c r="I380" s="43"/>
    </row>
    <row r="381" spans="3:9" ht="15.75">
      <c r="C381" s="29"/>
      <c r="D381" s="29"/>
      <c r="E381" s="29"/>
      <c r="F381" s="29"/>
      <c r="H381" s="42"/>
      <c r="I381" s="43"/>
    </row>
    <row r="382" spans="3:9" ht="15.75">
      <c r="C382" s="29"/>
      <c r="D382" s="29"/>
      <c r="E382" s="29"/>
      <c r="F382" s="29"/>
      <c r="H382" s="42"/>
      <c r="I382" s="43"/>
    </row>
    <row r="383" spans="3:9" ht="15.75">
      <c r="C383" s="29"/>
      <c r="D383" s="29"/>
      <c r="E383" s="29"/>
      <c r="F383" s="29"/>
      <c r="H383" s="42"/>
      <c r="I383" s="43"/>
    </row>
    <row r="384" spans="3:9" ht="15.75">
      <c r="C384" s="29"/>
      <c r="D384" s="29"/>
      <c r="E384" s="29"/>
      <c r="F384" s="29"/>
      <c r="H384" s="42"/>
      <c r="I384" s="43"/>
    </row>
    <row r="385" spans="2:9" ht="15.75">
      <c r="B385" s="51" t="s">
        <v>176</v>
      </c>
      <c r="C385" s="52"/>
      <c r="D385" s="52"/>
      <c r="E385" s="52"/>
      <c r="F385" s="52"/>
      <c r="G385" s="52"/>
      <c r="H385" s="38"/>
      <c r="I385" s="9"/>
    </row>
    <row r="386" spans="2:9" s="113" customFormat="1" ht="15.75">
      <c r="B386" s="51" t="s">
        <v>248</v>
      </c>
      <c r="C386" s="52"/>
      <c r="D386" s="52"/>
      <c r="E386" s="52"/>
      <c r="F386" s="52"/>
      <c r="G386" s="52"/>
      <c r="H386" s="38"/>
      <c r="I386" s="9"/>
    </row>
    <row r="387" spans="2:9" ht="15.75">
      <c r="B387" s="51"/>
      <c r="C387" s="29"/>
      <c r="D387" s="29"/>
      <c r="E387" s="29"/>
      <c r="F387" s="29"/>
      <c r="G387" s="29"/>
      <c r="H387" s="42"/>
      <c r="I387" s="43"/>
    </row>
    <row r="388" spans="1:22" s="95" customFormat="1" ht="66" customHeight="1">
      <c r="A388" s="96"/>
      <c r="B388" s="207" t="s">
        <v>350</v>
      </c>
      <c r="C388" s="217"/>
      <c r="D388" s="217"/>
      <c r="E388" s="217"/>
      <c r="F388" s="217"/>
      <c r="G388" s="217"/>
      <c r="H388" s="217"/>
      <c r="I388" s="217"/>
      <c r="J388" s="217"/>
      <c r="K388" s="217"/>
      <c r="L388" s="217"/>
      <c r="M388" s="217"/>
      <c r="N388" s="180"/>
      <c r="O388" s="180"/>
      <c r="P388" s="180"/>
      <c r="Q388" s="180"/>
      <c r="R388" s="180"/>
      <c r="S388" s="180"/>
      <c r="T388" s="180"/>
      <c r="U388" s="180"/>
      <c r="V388" s="180"/>
    </row>
    <row r="389" spans="1:20" s="95" customFormat="1" ht="15.75">
      <c r="A389" s="96"/>
      <c r="B389" s="98"/>
      <c r="C389" s="97"/>
      <c r="D389" s="97"/>
      <c r="E389" s="97"/>
      <c r="F389" s="97"/>
      <c r="G389" s="97"/>
      <c r="H389" s="97"/>
      <c r="I389" s="97"/>
      <c r="J389" s="97"/>
      <c r="K389" s="97"/>
      <c r="L389" s="97"/>
      <c r="M389" s="97"/>
      <c r="T389" s="37"/>
    </row>
    <row r="390" spans="1:20" s="83" customFormat="1" ht="15.75">
      <c r="A390" s="84"/>
      <c r="B390" s="160" t="s">
        <v>125</v>
      </c>
      <c r="C390" s="82"/>
      <c r="D390" s="82"/>
      <c r="E390" s="82"/>
      <c r="F390" s="82"/>
      <c r="G390" s="82"/>
      <c r="H390" s="82"/>
      <c r="I390" s="82"/>
      <c r="J390" s="82"/>
      <c r="K390" s="82"/>
      <c r="L390" s="82"/>
      <c r="M390" s="82"/>
      <c r="T390" s="37"/>
    </row>
    <row r="391" spans="2:9" s="83" customFormat="1" ht="15.75" hidden="1">
      <c r="B391" s="113" t="s">
        <v>177</v>
      </c>
      <c r="H391" s="44"/>
      <c r="I391" s="64"/>
    </row>
    <row r="392" spans="3:9" s="83" customFormat="1" ht="15.75">
      <c r="C392" s="29"/>
      <c r="D392" s="29"/>
      <c r="E392" s="29"/>
      <c r="F392" s="29"/>
      <c r="H392" s="42"/>
      <c r="I392" s="43"/>
    </row>
    <row r="393" spans="3:9" s="83" customFormat="1" ht="15.75">
      <c r="C393" s="29"/>
      <c r="D393" s="29"/>
      <c r="E393" s="29"/>
      <c r="F393" s="29"/>
      <c r="H393" s="42"/>
      <c r="I393" s="43"/>
    </row>
    <row r="394" spans="3:9" s="83" customFormat="1" ht="15.75">
      <c r="C394" s="29"/>
      <c r="D394" s="29"/>
      <c r="E394" s="29"/>
      <c r="F394" s="29"/>
      <c r="H394" s="42"/>
      <c r="I394" s="43"/>
    </row>
    <row r="395" spans="3:9" s="83" customFormat="1" ht="15.75">
      <c r="C395" s="29"/>
      <c r="D395" s="29"/>
      <c r="E395" s="29"/>
      <c r="F395" s="29"/>
      <c r="H395" s="42"/>
      <c r="I395" s="43"/>
    </row>
    <row r="396" spans="3:9" s="83" customFormat="1" ht="15.75">
      <c r="C396" s="29"/>
      <c r="D396" s="29"/>
      <c r="E396" s="29"/>
      <c r="F396" s="29"/>
      <c r="H396" s="42"/>
      <c r="I396" s="43"/>
    </row>
    <row r="397" spans="3:9" s="83" customFormat="1" ht="15.75">
      <c r="C397" s="29"/>
      <c r="D397" s="29"/>
      <c r="E397" s="29"/>
      <c r="F397" s="29"/>
      <c r="H397" s="42"/>
      <c r="I397" s="43"/>
    </row>
    <row r="398" spans="3:9" s="83" customFormat="1" ht="15.75">
      <c r="C398" s="29"/>
      <c r="D398" s="29"/>
      <c r="E398" s="29"/>
      <c r="F398" s="29"/>
      <c r="H398" s="42"/>
      <c r="I398" s="43"/>
    </row>
    <row r="399" spans="3:9" s="83" customFormat="1" ht="15.75">
      <c r="C399" s="29"/>
      <c r="D399" s="29"/>
      <c r="E399" s="29"/>
      <c r="F399" s="29"/>
      <c r="H399" s="42"/>
      <c r="I399" s="43"/>
    </row>
    <row r="400" spans="3:9" s="83" customFormat="1" ht="15.75">
      <c r="C400" s="29"/>
      <c r="D400" s="29"/>
      <c r="E400" s="29"/>
      <c r="F400" s="29"/>
      <c r="H400" s="42"/>
      <c r="I400" s="43"/>
    </row>
    <row r="401" spans="3:9" s="83" customFormat="1" ht="15.75">
      <c r="C401" s="29"/>
      <c r="D401" s="29"/>
      <c r="E401" s="29"/>
      <c r="F401" s="29"/>
      <c r="H401" s="42"/>
      <c r="I401" s="43"/>
    </row>
    <row r="402" spans="3:9" s="83" customFormat="1" ht="15.75">
      <c r="C402" s="29"/>
      <c r="D402" s="29"/>
      <c r="E402" s="29"/>
      <c r="F402" s="29"/>
      <c r="H402" s="42"/>
      <c r="I402" s="43"/>
    </row>
    <row r="403" spans="3:9" s="83" customFormat="1" ht="15.75">
      <c r="C403" s="29"/>
      <c r="D403" s="29"/>
      <c r="E403" s="29"/>
      <c r="F403" s="29"/>
      <c r="H403" s="42"/>
      <c r="I403" s="43"/>
    </row>
    <row r="404" spans="3:9" s="83" customFormat="1" ht="15.75">
      <c r="C404" s="29"/>
      <c r="D404" s="29"/>
      <c r="E404" s="29"/>
      <c r="F404" s="29"/>
      <c r="H404" s="42"/>
      <c r="I404" s="43"/>
    </row>
    <row r="405" spans="3:9" s="83" customFormat="1" ht="15.75">
      <c r="C405" s="29"/>
      <c r="D405" s="29"/>
      <c r="E405" s="29"/>
      <c r="F405" s="29"/>
      <c r="H405" s="42"/>
      <c r="I405" s="43"/>
    </row>
    <row r="406" spans="3:9" s="83" customFormat="1" ht="15.75">
      <c r="C406" s="29"/>
      <c r="D406" s="29"/>
      <c r="E406" s="29"/>
      <c r="F406" s="29"/>
      <c r="H406" s="42"/>
      <c r="I406" s="43"/>
    </row>
    <row r="407" spans="3:9" s="83" customFormat="1" ht="15.75">
      <c r="C407" s="29"/>
      <c r="D407" s="29"/>
      <c r="E407" s="29"/>
      <c r="F407" s="29"/>
      <c r="H407" s="42"/>
      <c r="I407" s="43"/>
    </row>
    <row r="408" spans="2:9" s="83" customFormat="1" ht="15.75">
      <c r="B408" s="51" t="s">
        <v>226</v>
      </c>
      <c r="C408" s="52"/>
      <c r="D408" s="52"/>
      <c r="E408" s="52"/>
      <c r="F408" s="52"/>
      <c r="G408" s="52"/>
      <c r="H408" s="38"/>
      <c r="I408" s="9"/>
    </row>
    <row r="409" spans="2:9" s="127" customFormat="1" ht="15.75">
      <c r="B409" s="51" t="s">
        <v>227</v>
      </c>
      <c r="C409" s="52"/>
      <c r="D409" s="52"/>
      <c r="E409" s="52"/>
      <c r="F409" s="52"/>
      <c r="G409" s="52"/>
      <c r="H409" s="38"/>
      <c r="I409" s="9"/>
    </row>
    <row r="410" spans="2:13" ht="15.75">
      <c r="B410" s="3"/>
      <c r="C410" s="3"/>
      <c r="D410" s="3"/>
      <c r="E410" s="3"/>
      <c r="F410" s="3"/>
      <c r="G410" s="3"/>
      <c r="H410" s="3"/>
      <c r="I410" s="3"/>
      <c r="J410" s="3"/>
      <c r="K410" s="3"/>
      <c r="L410" s="3"/>
      <c r="M410" s="3"/>
    </row>
    <row r="411" spans="1:22" ht="15.75">
      <c r="A411" s="17"/>
      <c r="B411" s="218" t="s">
        <v>249</v>
      </c>
      <c r="C411" s="219"/>
      <c r="D411" s="219"/>
      <c r="E411" s="219"/>
      <c r="F411" s="219"/>
      <c r="G411" s="219"/>
      <c r="H411" s="219"/>
      <c r="I411" s="219"/>
      <c r="J411" s="219"/>
      <c r="K411" s="219"/>
      <c r="L411" s="219"/>
      <c r="M411" s="219"/>
      <c r="N411" s="220"/>
      <c r="O411" s="220"/>
      <c r="P411" s="220"/>
      <c r="Q411" s="220"/>
      <c r="R411" s="220"/>
      <c r="S411" s="220"/>
      <c r="T411" s="220"/>
      <c r="U411" s="220"/>
      <c r="V411" s="220"/>
    </row>
    <row r="412" spans="2:22" ht="62.25" customHeight="1">
      <c r="B412" s="178" t="s">
        <v>250</v>
      </c>
      <c r="C412" s="178"/>
      <c r="D412" s="178"/>
      <c r="E412" s="178"/>
      <c r="F412" s="178"/>
      <c r="G412" s="178"/>
      <c r="H412" s="178"/>
      <c r="I412" s="178"/>
      <c r="J412" s="178"/>
      <c r="K412" s="178"/>
      <c r="L412" s="178"/>
      <c r="M412" s="178"/>
      <c r="N412" s="180"/>
      <c r="O412" s="180"/>
      <c r="P412" s="180"/>
      <c r="Q412" s="180"/>
      <c r="R412" s="180"/>
      <c r="S412" s="180"/>
      <c r="T412" s="180"/>
      <c r="U412" s="180"/>
      <c r="V412" s="180"/>
    </row>
    <row r="413" spans="2:13" ht="15.75">
      <c r="B413" s="3"/>
      <c r="C413" s="3"/>
      <c r="D413" s="3"/>
      <c r="E413" s="3"/>
      <c r="F413" s="3"/>
      <c r="G413" s="3"/>
      <c r="H413" s="3"/>
      <c r="I413" s="3"/>
      <c r="J413" s="3"/>
      <c r="K413" s="3"/>
      <c r="L413" s="3"/>
      <c r="M413" s="3"/>
    </row>
    <row r="414" spans="2:22" ht="51" customHeight="1">
      <c r="B414" s="178" t="s">
        <v>351</v>
      </c>
      <c r="C414" s="178"/>
      <c r="D414" s="178"/>
      <c r="E414" s="178"/>
      <c r="F414" s="178"/>
      <c r="G414" s="178"/>
      <c r="H414" s="178"/>
      <c r="I414" s="178"/>
      <c r="J414" s="178"/>
      <c r="K414" s="178"/>
      <c r="L414" s="178"/>
      <c r="M414" s="178"/>
      <c r="N414" s="180"/>
      <c r="O414" s="180"/>
      <c r="P414" s="180"/>
      <c r="Q414" s="180"/>
      <c r="R414" s="180"/>
      <c r="S414" s="180"/>
      <c r="T414" s="180"/>
      <c r="U414" s="180"/>
      <c r="V414" s="180"/>
    </row>
    <row r="415" spans="2:13" ht="15.75">
      <c r="B415" s="3"/>
      <c r="C415" s="3"/>
      <c r="D415" s="3"/>
      <c r="E415" s="3"/>
      <c r="F415" s="3"/>
      <c r="G415" s="3"/>
      <c r="H415" s="3"/>
      <c r="I415" s="3"/>
      <c r="J415" s="3"/>
      <c r="K415" s="3"/>
      <c r="L415" s="3"/>
      <c r="M415" s="3"/>
    </row>
    <row r="416" spans="1:20" s="113" customFormat="1" ht="15.75">
      <c r="A416" s="114"/>
      <c r="B416" s="160" t="s">
        <v>237</v>
      </c>
      <c r="C416" s="116"/>
      <c r="D416" s="116"/>
      <c r="E416" s="116"/>
      <c r="F416" s="116"/>
      <c r="G416" s="116"/>
      <c r="H416" s="116"/>
      <c r="I416" s="116"/>
      <c r="J416" s="116"/>
      <c r="K416" s="116"/>
      <c r="L416" s="116"/>
      <c r="M416" s="116"/>
      <c r="T416" s="37"/>
    </row>
    <row r="417" spans="2:9" s="113" customFormat="1" ht="15.75" hidden="1">
      <c r="B417" s="113" t="s">
        <v>181</v>
      </c>
      <c r="H417" s="44"/>
      <c r="I417" s="64"/>
    </row>
    <row r="418" spans="3:9" s="113" customFormat="1" ht="15.75">
      <c r="C418" s="29"/>
      <c r="D418" s="29"/>
      <c r="E418" s="29"/>
      <c r="F418" s="29"/>
      <c r="H418" s="42"/>
      <c r="I418" s="43"/>
    </row>
    <row r="419" spans="3:18" s="113" customFormat="1" ht="15.75">
      <c r="C419" s="29"/>
      <c r="D419" s="29"/>
      <c r="E419" s="29"/>
      <c r="F419" s="29"/>
      <c r="H419" s="42"/>
      <c r="I419" s="43"/>
      <c r="R419" s="133"/>
    </row>
    <row r="420" spans="3:9" s="133" customFormat="1" ht="15.75">
      <c r="C420" s="29"/>
      <c r="D420" s="29"/>
      <c r="E420" s="29"/>
      <c r="F420" s="29"/>
      <c r="H420" s="42"/>
      <c r="I420" s="43"/>
    </row>
    <row r="421" spans="3:9" s="113" customFormat="1" ht="15.75">
      <c r="C421" s="29"/>
      <c r="D421" s="29"/>
      <c r="E421" s="29"/>
      <c r="F421" s="29"/>
      <c r="H421" s="42"/>
      <c r="I421" s="43"/>
    </row>
    <row r="422" spans="3:9" s="113" customFormat="1" ht="15.75">
      <c r="C422" s="29"/>
      <c r="D422" s="29"/>
      <c r="E422" s="29"/>
      <c r="F422" s="29"/>
      <c r="H422" s="42"/>
      <c r="I422" s="43"/>
    </row>
    <row r="423" spans="3:9" s="127" customFormat="1" ht="15.75">
      <c r="C423" s="29"/>
      <c r="D423" s="29"/>
      <c r="E423" s="29"/>
      <c r="F423" s="29"/>
      <c r="H423" s="42"/>
      <c r="I423" s="43"/>
    </row>
    <row r="424" spans="3:9" s="127" customFormat="1" ht="15.75">
      <c r="C424" s="29"/>
      <c r="D424" s="29"/>
      <c r="E424" s="29"/>
      <c r="F424" s="29"/>
      <c r="H424" s="42"/>
      <c r="I424" s="43"/>
    </row>
    <row r="425" spans="3:9" s="127" customFormat="1" ht="15.75">
      <c r="C425" s="29"/>
      <c r="D425" s="29"/>
      <c r="E425" s="29"/>
      <c r="F425" s="29"/>
      <c r="H425" s="42"/>
      <c r="I425" s="43"/>
    </row>
    <row r="426" spans="3:9" s="113" customFormat="1" ht="15.75">
      <c r="C426" s="29"/>
      <c r="D426" s="29"/>
      <c r="E426" s="29"/>
      <c r="F426" s="29"/>
      <c r="H426" s="42"/>
      <c r="I426" s="43"/>
    </row>
    <row r="427" spans="3:9" s="113" customFormat="1" ht="15.75">
      <c r="C427" s="29"/>
      <c r="D427" s="29"/>
      <c r="E427" s="29"/>
      <c r="F427" s="29"/>
      <c r="H427" s="42"/>
      <c r="I427" s="43"/>
    </row>
    <row r="428" spans="3:9" s="113" customFormat="1" ht="15.75">
      <c r="C428" s="29"/>
      <c r="D428" s="29"/>
      <c r="E428" s="29"/>
      <c r="F428" s="29"/>
      <c r="H428" s="42"/>
      <c r="I428" s="43"/>
    </row>
    <row r="429" spans="3:9" s="113" customFormat="1" ht="15.75">
      <c r="C429" s="29"/>
      <c r="D429" s="29"/>
      <c r="E429" s="29"/>
      <c r="F429" s="29"/>
      <c r="H429" s="42"/>
      <c r="I429" s="43"/>
    </row>
    <row r="430" spans="3:9" s="113" customFormat="1" ht="15.75">
      <c r="C430" s="29"/>
      <c r="D430" s="29"/>
      <c r="E430" s="29"/>
      <c r="F430" s="29"/>
      <c r="H430" s="42"/>
      <c r="I430" s="43"/>
    </row>
    <row r="431" spans="3:9" s="113" customFormat="1" ht="15.75">
      <c r="C431" s="29"/>
      <c r="D431" s="29"/>
      <c r="E431" s="29"/>
      <c r="F431" s="29"/>
      <c r="H431" s="42"/>
      <c r="I431" s="43"/>
    </row>
    <row r="432" spans="3:9" s="113" customFormat="1" ht="15.75">
      <c r="C432" s="29"/>
      <c r="D432" s="29"/>
      <c r="E432" s="29"/>
      <c r="F432" s="29"/>
      <c r="H432" s="42"/>
      <c r="I432" s="43"/>
    </row>
    <row r="433" spans="3:9" s="113" customFormat="1" ht="15.75">
      <c r="C433" s="29"/>
      <c r="D433" s="29"/>
      <c r="E433" s="29"/>
      <c r="F433" s="29"/>
      <c r="H433" s="42"/>
      <c r="I433" s="43"/>
    </row>
    <row r="434" spans="2:9" s="113" customFormat="1" ht="15.75">
      <c r="B434" s="51" t="s">
        <v>251</v>
      </c>
      <c r="C434" s="52"/>
      <c r="D434" s="52"/>
      <c r="E434" s="52"/>
      <c r="F434" s="52"/>
      <c r="G434" s="52"/>
      <c r="H434" s="38"/>
      <c r="I434" s="9"/>
    </row>
    <row r="435" spans="2:9" s="127" customFormat="1" ht="15.75">
      <c r="B435" s="51" t="s">
        <v>252</v>
      </c>
      <c r="C435" s="52"/>
      <c r="D435" s="52"/>
      <c r="E435" s="52"/>
      <c r="F435" s="52"/>
      <c r="G435" s="52"/>
      <c r="H435" s="38"/>
      <c r="I435" s="9"/>
    </row>
    <row r="436" spans="2:13" s="113" customFormat="1" ht="15.75" hidden="1">
      <c r="B436" s="115"/>
      <c r="C436" s="115"/>
      <c r="D436" s="115"/>
      <c r="E436" s="115"/>
      <c r="F436" s="115"/>
      <c r="G436" s="115"/>
      <c r="H436" s="115"/>
      <c r="I436" s="115"/>
      <c r="J436" s="115"/>
      <c r="K436" s="115"/>
      <c r="L436" s="115"/>
      <c r="M436" s="115"/>
    </row>
    <row r="438" spans="2:22" ht="113.25" customHeight="1">
      <c r="B438" s="221" t="s">
        <v>260</v>
      </c>
      <c r="C438" s="221"/>
      <c r="D438" s="221"/>
      <c r="E438" s="221"/>
      <c r="F438" s="221"/>
      <c r="G438" s="221"/>
      <c r="H438" s="221"/>
      <c r="I438" s="221"/>
      <c r="J438" s="221"/>
      <c r="K438" s="221"/>
      <c r="L438" s="221"/>
      <c r="M438" s="221"/>
      <c r="N438" s="222"/>
      <c r="O438" s="222"/>
      <c r="P438" s="222"/>
      <c r="Q438" s="222"/>
      <c r="R438" s="222"/>
      <c r="S438" s="222"/>
      <c r="T438" s="222"/>
      <c r="U438" s="222"/>
      <c r="V438" s="222"/>
    </row>
    <row r="439" spans="1:20" ht="15.75">
      <c r="A439" s="17"/>
      <c r="B439" s="18"/>
      <c r="C439" s="56"/>
      <c r="D439" s="56"/>
      <c r="E439" s="56"/>
      <c r="F439" s="56"/>
      <c r="G439" s="56"/>
      <c r="H439" s="56"/>
      <c r="I439" s="56"/>
      <c r="J439" s="56"/>
      <c r="K439" s="56"/>
      <c r="L439" s="56"/>
      <c r="M439" s="56"/>
      <c r="T439" s="37"/>
    </row>
    <row r="440" spans="1:20" s="133" customFormat="1" ht="31.5" customHeight="1">
      <c r="A440" s="152"/>
      <c r="B440" s="212" t="s">
        <v>253</v>
      </c>
      <c r="C440" s="213"/>
      <c r="D440" s="213"/>
      <c r="E440" s="213"/>
      <c r="F440" s="213"/>
      <c r="G440" s="213"/>
      <c r="H440" s="213"/>
      <c r="I440" s="213"/>
      <c r="J440" s="213"/>
      <c r="K440" s="213"/>
      <c r="L440" s="213"/>
      <c r="M440" s="213"/>
      <c r="T440" s="37"/>
    </row>
    <row r="441" spans="1:22" s="133" customFormat="1" ht="128.25" customHeight="1">
      <c r="A441" s="152"/>
      <c r="B441" s="207" t="s">
        <v>254</v>
      </c>
      <c r="C441" s="216"/>
      <c r="D441" s="216"/>
      <c r="E441" s="216"/>
      <c r="F441" s="216"/>
      <c r="G441" s="216"/>
      <c r="H441" s="216"/>
      <c r="I441" s="216"/>
      <c r="J441" s="216"/>
      <c r="K441" s="216"/>
      <c r="L441" s="216"/>
      <c r="M441" s="216"/>
      <c r="N441" s="180"/>
      <c r="O441" s="180"/>
      <c r="P441" s="180"/>
      <c r="Q441" s="180"/>
      <c r="R441" s="180"/>
      <c r="S441" s="180"/>
      <c r="T441" s="180"/>
      <c r="U441" s="180"/>
      <c r="V441" s="180"/>
    </row>
    <row r="442" spans="1:20" ht="33.75" customHeight="1">
      <c r="A442" s="17"/>
      <c r="B442" s="187" t="s">
        <v>255</v>
      </c>
      <c r="C442" s="188"/>
      <c r="D442" s="188"/>
      <c r="E442" s="188"/>
      <c r="F442" s="188"/>
      <c r="G442" s="188"/>
      <c r="H442" s="188"/>
      <c r="I442" s="188"/>
      <c r="J442" s="188"/>
      <c r="K442" s="188"/>
      <c r="L442" s="188"/>
      <c r="M442" s="188"/>
      <c r="T442" s="37"/>
    </row>
    <row r="443" spans="1:22" ht="97.5" customHeight="1">
      <c r="A443" s="17"/>
      <c r="B443" s="207" t="s">
        <v>352</v>
      </c>
      <c r="C443" s="211"/>
      <c r="D443" s="211"/>
      <c r="E443" s="211"/>
      <c r="F443" s="211"/>
      <c r="G443" s="211"/>
      <c r="H443" s="211"/>
      <c r="I443" s="211"/>
      <c r="J443" s="211"/>
      <c r="K443" s="211"/>
      <c r="L443" s="211"/>
      <c r="M443" s="211"/>
      <c r="N443" s="180"/>
      <c r="O443" s="180"/>
      <c r="P443" s="180"/>
      <c r="Q443" s="180"/>
      <c r="R443" s="180"/>
      <c r="S443" s="180"/>
      <c r="T443" s="180"/>
      <c r="U443" s="180"/>
      <c r="V443" s="180"/>
    </row>
    <row r="444" spans="1:20" s="100" customFormat="1" ht="15.75">
      <c r="A444" s="101"/>
      <c r="B444" s="102"/>
      <c r="C444" s="103"/>
      <c r="D444" s="103"/>
      <c r="E444" s="103"/>
      <c r="F444" s="103"/>
      <c r="G444" s="103"/>
      <c r="H444" s="103"/>
      <c r="I444" s="103"/>
      <c r="J444" s="103"/>
      <c r="K444" s="103"/>
      <c r="L444" s="103"/>
      <c r="M444" s="103"/>
      <c r="T444" s="37"/>
    </row>
    <row r="445" spans="2:19" s="83" customFormat="1" ht="15.75" hidden="1">
      <c r="B445" s="117" t="s">
        <v>184</v>
      </c>
      <c r="O445" s="47"/>
      <c r="P445" s="47"/>
      <c r="Q445" s="47"/>
      <c r="R445" s="47"/>
      <c r="S445" s="28"/>
    </row>
    <row r="446" spans="1:20" s="83" customFormat="1" ht="15.75" hidden="1">
      <c r="A446" s="84"/>
      <c r="B446" s="25"/>
      <c r="C446" s="25" t="s">
        <v>104</v>
      </c>
      <c r="D446" s="25" t="s">
        <v>182</v>
      </c>
      <c r="E446" s="25" t="s">
        <v>183</v>
      </c>
      <c r="F446" s="25" t="s">
        <v>143</v>
      </c>
      <c r="G446" s="25" t="s">
        <v>73</v>
      </c>
      <c r="H446" s="25" t="s">
        <v>33</v>
      </c>
      <c r="I446" s="25" t="s">
        <v>34</v>
      </c>
      <c r="J446" s="25" t="s">
        <v>35</v>
      </c>
      <c r="K446" s="25" t="s">
        <v>103</v>
      </c>
      <c r="L446" s="25" t="s">
        <v>37</v>
      </c>
      <c r="M446" s="25" t="s">
        <v>38</v>
      </c>
      <c r="N446" s="25" t="s">
        <v>102</v>
      </c>
      <c r="O446" s="25" t="s">
        <v>40</v>
      </c>
      <c r="P446" s="25" t="s">
        <v>41</v>
      </c>
      <c r="Q446" s="25" t="s">
        <v>42</v>
      </c>
      <c r="R446" s="25" t="s">
        <v>43</v>
      </c>
      <c r="S446" s="25" t="s">
        <v>44</v>
      </c>
      <c r="T446" s="37"/>
    </row>
    <row r="447" spans="2:19" s="117" customFormat="1" ht="15.75" hidden="1">
      <c r="B447" s="25" t="s">
        <v>148</v>
      </c>
      <c r="C447" s="25">
        <v>0.8981003891563881</v>
      </c>
      <c r="D447" s="25">
        <v>0.91</v>
      </c>
      <c r="E447" s="25">
        <v>0.91</v>
      </c>
      <c r="F447" s="25">
        <v>0.835820895522388</v>
      </c>
      <c r="G447" s="25">
        <v>0.8141642269622195</v>
      </c>
      <c r="H447" s="25">
        <v>0.9439490445859873</v>
      </c>
      <c r="I447" s="25">
        <v>0.8953900709219859</v>
      </c>
      <c r="J447" s="25">
        <v>0.953125</v>
      </c>
      <c r="K447" s="25">
        <v>0.801497369486038</v>
      </c>
      <c r="L447" s="25">
        <v>0.8520286396181385</v>
      </c>
      <c r="M447" s="25">
        <v>0.805</v>
      </c>
      <c r="N447" s="25">
        <v>0.954233409610984</v>
      </c>
      <c r="O447" s="25">
        <v>0.9582071471835252</v>
      </c>
      <c r="P447" s="25">
        <v>0.8540734109221128</v>
      </c>
      <c r="Q447" s="25">
        <v>0.9610005379236148</v>
      </c>
      <c r="R447" s="25">
        <v>0.9262693156732892</v>
      </c>
      <c r="S447" s="25">
        <v>0.9359267734553776</v>
      </c>
    </row>
    <row r="448" spans="2:19" s="83" customFormat="1" ht="15.75" hidden="1">
      <c r="B448" s="25" t="s">
        <v>174</v>
      </c>
      <c r="C448" s="25">
        <v>0.92</v>
      </c>
      <c r="D448" s="25">
        <v>0.93</v>
      </c>
      <c r="E448" s="25">
        <v>0.92</v>
      </c>
      <c r="F448" s="25">
        <v>0.88</v>
      </c>
      <c r="G448" s="25">
        <v>0.86</v>
      </c>
      <c r="H448" s="25">
        <v>0.97</v>
      </c>
      <c r="I448" s="25">
        <v>0.9</v>
      </c>
      <c r="J448" s="25">
        <v>0.96</v>
      </c>
      <c r="K448" s="25">
        <v>0.84</v>
      </c>
      <c r="L448" s="25">
        <v>0.89</v>
      </c>
      <c r="M448" s="25">
        <v>0.86</v>
      </c>
      <c r="N448" s="25">
        <v>0.96</v>
      </c>
      <c r="O448" s="25">
        <v>0.96</v>
      </c>
      <c r="P448" s="25">
        <v>0.91</v>
      </c>
      <c r="Q448" s="25">
        <v>0.97</v>
      </c>
      <c r="R448" s="25">
        <v>0.96</v>
      </c>
      <c r="S448" s="25">
        <v>0.96</v>
      </c>
    </row>
    <row r="449" spans="2:19" s="83" customFormat="1" ht="15.75" hidden="1">
      <c r="B449" s="81"/>
      <c r="C449" s="80"/>
      <c r="D449" s="80"/>
      <c r="E449" s="80"/>
      <c r="F449" s="80"/>
      <c r="G449" s="80"/>
      <c r="H449" s="80"/>
      <c r="I449" s="80"/>
      <c r="J449" s="80"/>
      <c r="K449" s="80"/>
      <c r="L449" s="80"/>
      <c r="M449" s="80"/>
      <c r="S449" s="28"/>
    </row>
    <row r="450" spans="2:19" s="83" customFormat="1" ht="15.75" hidden="1">
      <c r="B450" s="83" t="s">
        <v>155</v>
      </c>
      <c r="O450" s="47"/>
      <c r="P450" s="47"/>
      <c r="Q450" s="47"/>
      <c r="R450" s="47"/>
      <c r="S450" s="28"/>
    </row>
    <row r="451" spans="1:20" s="75" customFormat="1" ht="15.75" hidden="1">
      <c r="A451" s="76"/>
      <c r="B451" s="25"/>
      <c r="C451" s="25" t="s">
        <v>104</v>
      </c>
      <c r="D451" s="25" t="s">
        <v>182</v>
      </c>
      <c r="E451" s="25" t="s">
        <v>183</v>
      </c>
      <c r="F451" s="25" t="s">
        <v>143</v>
      </c>
      <c r="G451" s="25" t="s">
        <v>73</v>
      </c>
      <c r="H451" s="25" t="s">
        <v>33</v>
      </c>
      <c r="I451" s="25" t="s">
        <v>34</v>
      </c>
      <c r="J451" s="25" t="s">
        <v>35</v>
      </c>
      <c r="K451" s="25" t="s">
        <v>103</v>
      </c>
      <c r="L451" s="25" t="s">
        <v>37</v>
      </c>
      <c r="M451" s="25" t="s">
        <v>38</v>
      </c>
      <c r="N451" s="25" t="s">
        <v>102</v>
      </c>
      <c r="O451" s="25" t="s">
        <v>40</v>
      </c>
      <c r="P451" s="25" t="s">
        <v>41</v>
      </c>
      <c r="Q451" s="25" t="s">
        <v>42</v>
      </c>
      <c r="R451" s="25" t="s">
        <v>43</v>
      </c>
      <c r="S451" s="25" t="s">
        <v>44</v>
      </c>
      <c r="T451" s="37"/>
    </row>
    <row r="452" spans="2:19" s="117" customFormat="1" ht="15.75" hidden="1">
      <c r="B452" s="25" t="s">
        <v>148</v>
      </c>
      <c r="C452" s="25">
        <v>0.8315940021006056</v>
      </c>
      <c r="D452" s="25">
        <v>0.83</v>
      </c>
      <c r="E452" s="25">
        <v>0.82</v>
      </c>
      <c r="F452" s="25">
        <v>0.8295165394402035</v>
      </c>
      <c r="G452" s="25">
        <v>0.758819538670285</v>
      </c>
      <c r="H452" s="25">
        <v>0.8857142857142857</v>
      </c>
      <c r="I452" s="25">
        <v>0.8932461873638344</v>
      </c>
      <c r="J452" s="25">
        <v>0.9545454545454546</v>
      </c>
      <c r="K452" s="25">
        <v>0.7358361774744028</v>
      </c>
      <c r="L452" s="25">
        <v>0.7481481481481481</v>
      </c>
      <c r="M452" s="25">
        <v>0.7841269841269841</v>
      </c>
      <c r="N452" s="25">
        <v>0.9491525423728814</v>
      </c>
      <c r="O452" s="25">
        <v>0.8763440860215054</v>
      </c>
      <c r="P452" s="25">
        <v>0.8232484076433121</v>
      </c>
      <c r="Q452" s="25">
        <v>0.8733509234828496</v>
      </c>
      <c r="R452" s="25">
        <v>0.8961038961038961</v>
      </c>
      <c r="S452" s="25">
        <v>0.888</v>
      </c>
    </row>
    <row r="453" spans="2:19" s="75" customFormat="1" ht="15.75" hidden="1">
      <c r="B453" s="25" t="s">
        <v>174</v>
      </c>
      <c r="C453" s="25">
        <v>0.87</v>
      </c>
      <c r="D453" s="25">
        <v>0.88</v>
      </c>
      <c r="E453" s="25">
        <v>0.85</v>
      </c>
      <c r="F453" s="25">
        <v>0.86</v>
      </c>
      <c r="G453" s="25">
        <v>0.81</v>
      </c>
      <c r="H453" s="25">
        <v>0.95</v>
      </c>
      <c r="I453" s="25">
        <v>0.9</v>
      </c>
      <c r="J453" s="25">
        <v>0.96</v>
      </c>
      <c r="K453" s="25">
        <v>0.77</v>
      </c>
      <c r="L453" s="25">
        <v>0.81</v>
      </c>
      <c r="M453" s="25">
        <v>0.84</v>
      </c>
      <c r="N453" s="25">
        <v>0.9</v>
      </c>
      <c r="O453" s="25">
        <v>0.9</v>
      </c>
      <c r="P453" s="25">
        <v>0.88</v>
      </c>
      <c r="Q453" s="25">
        <v>0.91</v>
      </c>
      <c r="R453" s="25">
        <v>0.95</v>
      </c>
      <c r="S453" s="25">
        <v>0.95</v>
      </c>
    </row>
    <row r="454" spans="2:19" s="75" customFormat="1" ht="15.75" hidden="1">
      <c r="B454" s="72"/>
      <c r="C454" s="69"/>
      <c r="D454" s="69"/>
      <c r="E454" s="69"/>
      <c r="F454" s="69"/>
      <c r="G454" s="69"/>
      <c r="H454" s="69"/>
      <c r="I454" s="69"/>
      <c r="J454" s="69"/>
      <c r="K454" s="69"/>
      <c r="L454" s="69"/>
      <c r="M454" s="69"/>
      <c r="S454" s="28"/>
    </row>
    <row r="455" spans="2:19" s="83" customFormat="1" ht="15.75" hidden="1">
      <c r="B455" s="83" t="s">
        <v>156</v>
      </c>
      <c r="O455" s="47"/>
      <c r="P455" s="47"/>
      <c r="Q455" s="47"/>
      <c r="R455" s="47"/>
      <c r="S455" s="28"/>
    </row>
    <row r="456" spans="1:20" s="83" customFormat="1" ht="15.75" hidden="1">
      <c r="A456" s="84"/>
      <c r="B456" s="25"/>
      <c r="C456" s="25" t="s">
        <v>104</v>
      </c>
      <c r="D456" s="25" t="s">
        <v>182</v>
      </c>
      <c r="E456" s="25" t="s">
        <v>183</v>
      </c>
      <c r="F456" s="25" t="s">
        <v>143</v>
      </c>
      <c r="G456" s="25" t="s">
        <v>73</v>
      </c>
      <c r="H456" s="25" t="s">
        <v>33</v>
      </c>
      <c r="I456" s="25" t="s">
        <v>34</v>
      </c>
      <c r="J456" s="25" t="s">
        <v>35</v>
      </c>
      <c r="K456" s="25" t="s">
        <v>103</v>
      </c>
      <c r="L456" s="25" t="s">
        <v>37</v>
      </c>
      <c r="M456" s="25" t="s">
        <v>38</v>
      </c>
      <c r="N456" s="25" t="s">
        <v>102</v>
      </c>
      <c r="O456" s="25" t="s">
        <v>40</v>
      </c>
      <c r="P456" s="25" t="s">
        <v>41</v>
      </c>
      <c r="Q456" s="25" t="s">
        <v>42</v>
      </c>
      <c r="R456" s="25" t="s">
        <v>43</v>
      </c>
      <c r="S456" s="25" t="s">
        <v>44</v>
      </c>
      <c r="T456" s="37"/>
    </row>
    <row r="457" spans="2:19" s="117" customFormat="1" ht="15.75" hidden="1">
      <c r="B457" s="25" t="s">
        <v>148</v>
      </c>
      <c r="C457" s="25">
        <v>0.8670347574221579</v>
      </c>
      <c r="D457" s="25">
        <v>0.87</v>
      </c>
      <c r="E457" s="25">
        <v>0.85</v>
      </c>
      <c r="F457" s="25">
        <v>0.8125</v>
      </c>
      <c r="G457" s="25">
        <v>0.8443708609271523</v>
      </c>
      <c r="H457" s="25">
        <v>0.8769633507853403</v>
      </c>
      <c r="I457" s="25">
        <v>0.9253731343283582</v>
      </c>
      <c r="J457" s="25">
        <v>0.9460154241645244</v>
      </c>
      <c r="K457" s="25">
        <v>0.7964299278389669</v>
      </c>
      <c r="L457" s="25">
        <v>0.8711288711288712</v>
      </c>
      <c r="M457" s="25">
        <v>0.9041095890410958</v>
      </c>
      <c r="N457" s="25">
        <v>0.935064935064935</v>
      </c>
      <c r="O457" s="25">
        <v>0.9045643153526971</v>
      </c>
      <c r="P457" s="25">
        <v>0.8536299765807962</v>
      </c>
      <c r="Q457" s="25">
        <v>0.9116666666666666</v>
      </c>
      <c r="R457" s="25">
        <v>0.8880778588807786</v>
      </c>
      <c r="S457" s="25">
        <v>0.8764705882352941</v>
      </c>
    </row>
    <row r="458" spans="2:19" s="83" customFormat="1" ht="15.75" hidden="1">
      <c r="B458" s="25" t="s">
        <v>174</v>
      </c>
      <c r="C458" s="25">
        <v>0.9</v>
      </c>
      <c r="D458" s="25">
        <v>0.92</v>
      </c>
      <c r="E458" s="25">
        <v>0.89</v>
      </c>
      <c r="F458" s="25">
        <v>0.9</v>
      </c>
      <c r="G458" s="25">
        <v>0.88</v>
      </c>
      <c r="H458" s="25">
        <v>0.93</v>
      </c>
      <c r="I458" s="25">
        <v>0.95</v>
      </c>
      <c r="J458" s="25">
        <v>0.96</v>
      </c>
      <c r="K458" s="25">
        <v>0.85</v>
      </c>
      <c r="L458" s="25">
        <v>0.91</v>
      </c>
      <c r="M458" s="25">
        <v>0.94</v>
      </c>
      <c r="N458" s="25">
        <v>0.96</v>
      </c>
      <c r="O458" s="25">
        <v>0.92</v>
      </c>
      <c r="P458" s="25">
        <v>0.91</v>
      </c>
      <c r="Q458" s="25">
        <v>0.94</v>
      </c>
      <c r="R458" s="25">
        <v>0.94</v>
      </c>
      <c r="S458" s="25">
        <v>0.92</v>
      </c>
    </row>
    <row r="459" spans="2:19" s="83" customFormat="1" ht="15.75" hidden="1">
      <c r="B459" s="81"/>
      <c r="C459" s="80"/>
      <c r="D459" s="80"/>
      <c r="E459" s="80"/>
      <c r="F459" s="80"/>
      <c r="G459" s="80"/>
      <c r="H459" s="80"/>
      <c r="I459" s="80"/>
      <c r="J459" s="80"/>
      <c r="K459" s="80"/>
      <c r="L459" s="80"/>
      <c r="M459" s="80"/>
      <c r="S459" s="28"/>
    </row>
    <row r="460" spans="2:19" s="83" customFormat="1" ht="15.75" hidden="1">
      <c r="B460" s="83" t="s">
        <v>157</v>
      </c>
      <c r="O460" s="47"/>
      <c r="P460" s="47"/>
      <c r="Q460" s="47"/>
      <c r="R460" s="47"/>
      <c r="S460" s="28"/>
    </row>
    <row r="461" spans="1:20" s="83" customFormat="1" ht="15.75" hidden="1">
      <c r="A461" s="84"/>
      <c r="B461" s="25"/>
      <c r="C461" s="25" t="s">
        <v>104</v>
      </c>
      <c r="D461" s="25" t="s">
        <v>182</v>
      </c>
      <c r="E461" s="25" t="s">
        <v>183</v>
      </c>
      <c r="F461" s="25" t="s">
        <v>143</v>
      </c>
      <c r="G461" s="25" t="s">
        <v>73</v>
      </c>
      <c r="H461" s="25" t="s">
        <v>33</v>
      </c>
      <c r="I461" s="25" t="s">
        <v>34</v>
      </c>
      <c r="J461" s="25" t="s">
        <v>35</v>
      </c>
      <c r="K461" s="25" t="s">
        <v>103</v>
      </c>
      <c r="L461" s="25" t="s">
        <v>37</v>
      </c>
      <c r="M461" s="25" t="s">
        <v>38</v>
      </c>
      <c r="N461" s="25" t="s">
        <v>102</v>
      </c>
      <c r="O461" s="25" t="s">
        <v>40</v>
      </c>
      <c r="P461" s="25" t="s">
        <v>41</v>
      </c>
      <c r="Q461" s="25" t="s">
        <v>42</v>
      </c>
      <c r="R461" s="25" t="s">
        <v>43</v>
      </c>
      <c r="S461" s="25" t="s">
        <v>44</v>
      </c>
      <c r="T461" s="37"/>
    </row>
    <row r="462" spans="2:19" s="117" customFormat="1" ht="15.75" hidden="1">
      <c r="B462" s="25" t="s">
        <v>148</v>
      </c>
      <c r="C462" s="25">
        <v>0.9535780958307405</v>
      </c>
      <c r="D462" s="25">
        <v>0.96</v>
      </c>
      <c r="E462" s="25">
        <v>0.95</v>
      </c>
      <c r="F462" s="25">
        <v>0.9253731343283582</v>
      </c>
      <c r="G462" s="25">
        <v>0.9074074074074074</v>
      </c>
      <c r="H462" s="25">
        <v>0.9791883454734651</v>
      </c>
      <c r="I462" s="25">
        <v>0.9333333333333333</v>
      </c>
      <c r="J462" s="25">
        <v>0.9886363636363636</v>
      </c>
      <c r="K462" s="25">
        <v>0.9311258278145695</v>
      </c>
      <c r="L462" s="25">
        <v>0.8547854785478548</v>
      </c>
      <c r="M462" s="25">
        <v>0.9</v>
      </c>
      <c r="N462" s="25">
        <v>0.9675925925925926</v>
      </c>
      <c r="O462" s="25">
        <v>0.9824561403508771</v>
      </c>
      <c r="P462" s="25">
        <v>0.8748137108792846</v>
      </c>
      <c r="Q462" s="25">
        <v>0.9800524934383202</v>
      </c>
      <c r="R462" s="25">
        <v>0.9847222222222223</v>
      </c>
      <c r="S462" s="25">
        <v>0.9721669980119284</v>
      </c>
    </row>
    <row r="463" spans="2:19" s="83" customFormat="1" ht="15.75" hidden="1">
      <c r="B463" s="25" t="s">
        <v>174</v>
      </c>
      <c r="C463" s="25">
        <v>0.96</v>
      </c>
      <c r="D463" s="25">
        <v>0.97</v>
      </c>
      <c r="E463" s="25">
        <v>0.96</v>
      </c>
      <c r="F463" s="25">
        <v>0.96</v>
      </c>
      <c r="G463" s="25">
        <v>0.95</v>
      </c>
      <c r="H463" s="25">
        <v>0.98</v>
      </c>
      <c r="I463" s="25">
        <v>0.79</v>
      </c>
      <c r="J463" s="25">
        <v>1</v>
      </c>
      <c r="K463" s="25">
        <v>0.93</v>
      </c>
      <c r="L463" s="25">
        <v>0.9</v>
      </c>
      <c r="M463" s="25">
        <v>0.8</v>
      </c>
      <c r="N463" s="25">
        <v>0.99</v>
      </c>
      <c r="O463" s="25">
        <v>0.98</v>
      </c>
      <c r="P463" s="25">
        <v>0.94</v>
      </c>
      <c r="Q463" s="25">
        <v>0.98</v>
      </c>
      <c r="R463" s="25">
        <v>0.99</v>
      </c>
      <c r="S463" s="25">
        <v>0.97</v>
      </c>
    </row>
    <row r="464" spans="2:19" s="83" customFormat="1" ht="15.75" hidden="1">
      <c r="B464" s="81"/>
      <c r="C464" s="80"/>
      <c r="D464" s="80"/>
      <c r="E464" s="80"/>
      <c r="F464" s="80"/>
      <c r="G464" s="80"/>
      <c r="H464" s="80"/>
      <c r="I464" s="80"/>
      <c r="J464" s="80"/>
      <c r="K464" s="80"/>
      <c r="L464" s="80"/>
      <c r="M464" s="80"/>
      <c r="S464" s="28"/>
    </row>
    <row r="465" spans="2:19" s="75" customFormat="1" ht="15.75" hidden="1">
      <c r="B465" s="83" t="s">
        <v>154</v>
      </c>
      <c r="O465" s="47"/>
      <c r="P465" s="47"/>
      <c r="Q465" s="47"/>
      <c r="R465" s="47"/>
      <c r="S465" s="28"/>
    </row>
    <row r="466" spans="1:20" ht="15.75" hidden="1">
      <c r="A466" s="17"/>
      <c r="B466" s="25"/>
      <c r="C466" s="25" t="s">
        <v>104</v>
      </c>
      <c r="D466" s="25" t="s">
        <v>182</v>
      </c>
      <c r="E466" s="25" t="s">
        <v>183</v>
      </c>
      <c r="F466" s="25" t="s">
        <v>143</v>
      </c>
      <c r="G466" s="25" t="s">
        <v>73</v>
      </c>
      <c r="H466" s="25" t="s">
        <v>33</v>
      </c>
      <c r="I466" s="25" t="s">
        <v>34</v>
      </c>
      <c r="J466" s="25" t="s">
        <v>35</v>
      </c>
      <c r="K466" s="25" t="s">
        <v>103</v>
      </c>
      <c r="L466" s="25" t="s">
        <v>37</v>
      </c>
      <c r="M466" s="25" t="s">
        <v>38</v>
      </c>
      <c r="N466" s="25" t="s">
        <v>102</v>
      </c>
      <c r="O466" s="25" t="s">
        <v>40</v>
      </c>
      <c r="P466" s="25" t="s">
        <v>41</v>
      </c>
      <c r="Q466" s="25" t="s">
        <v>42</v>
      </c>
      <c r="R466" s="25" t="s">
        <v>43</v>
      </c>
      <c r="S466" s="25" t="s">
        <v>44</v>
      </c>
      <c r="T466" s="37"/>
    </row>
    <row r="467" spans="2:19" s="117" customFormat="1" ht="15.75" hidden="1">
      <c r="B467" s="25" t="s">
        <v>148</v>
      </c>
      <c r="C467" s="25">
        <v>0.964320467077522</v>
      </c>
      <c r="D467" s="25">
        <v>0.97</v>
      </c>
      <c r="E467" s="25">
        <v>0.95</v>
      </c>
      <c r="F467" s="25">
        <v>1</v>
      </c>
      <c r="G467" s="25">
        <v>0.8947368421052632</v>
      </c>
      <c r="H467" s="25">
        <v>0.9777777777777777</v>
      </c>
      <c r="I467" s="25">
        <v>1</v>
      </c>
      <c r="J467" s="25">
        <v>1</v>
      </c>
      <c r="K467" s="25">
        <v>0.9154929577464789</v>
      </c>
      <c r="L467" s="25">
        <v>0.9693877551020408</v>
      </c>
      <c r="M467" s="25" t="e">
        <f>NA()</f>
        <v>#N/A</v>
      </c>
      <c r="N467" s="25">
        <v>1</v>
      </c>
      <c r="O467" s="25">
        <v>0.9710144927536232</v>
      </c>
      <c r="P467" s="25">
        <v>0.9552238805970149</v>
      </c>
      <c r="Q467" s="25">
        <v>0.9927272727272727</v>
      </c>
      <c r="R467" s="25">
        <v>0.9545454545454546</v>
      </c>
      <c r="S467" s="25">
        <v>0.8985507246376812</v>
      </c>
    </row>
    <row r="468" spans="2:19" s="75" customFormat="1" ht="15.75" hidden="1">
      <c r="B468" s="25" t="s">
        <v>174</v>
      </c>
      <c r="C468" s="25">
        <v>0.98</v>
      </c>
      <c r="D468" s="25">
        <v>0.99</v>
      </c>
      <c r="E468" s="25">
        <v>0.97</v>
      </c>
      <c r="F468" s="25">
        <v>1</v>
      </c>
      <c r="G468" s="25">
        <v>0.96</v>
      </c>
      <c r="H468" s="25">
        <v>0.99</v>
      </c>
      <c r="I468" s="25">
        <v>0.99</v>
      </c>
      <c r="J468" s="25">
        <v>1</v>
      </c>
      <c r="K468" s="25">
        <v>0.9</v>
      </c>
      <c r="L468" s="25">
        <v>0.98</v>
      </c>
      <c r="M468" s="25" t="e">
        <f>NA()</f>
        <v>#N/A</v>
      </c>
      <c r="N468" s="25">
        <v>1</v>
      </c>
      <c r="O468" s="25">
        <v>0.98</v>
      </c>
      <c r="P468" s="25">
        <v>0.97</v>
      </c>
      <c r="Q468" s="25">
        <v>0.99</v>
      </c>
      <c r="R468" s="25">
        <v>0.99</v>
      </c>
      <c r="S468" s="25">
        <v>0.97</v>
      </c>
    </row>
    <row r="469" spans="2:19" ht="15.75" hidden="1">
      <c r="B469" s="18"/>
      <c r="C469" s="49"/>
      <c r="D469" s="49"/>
      <c r="E469" s="49"/>
      <c r="F469" s="49"/>
      <c r="G469" s="49"/>
      <c r="H469" s="49"/>
      <c r="I469" s="49"/>
      <c r="J469" s="49"/>
      <c r="K469" s="49"/>
      <c r="L469" s="49"/>
      <c r="M469" s="49"/>
      <c r="S469" s="28"/>
    </row>
    <row r="470" spans="2:19" s="83" customFormat="1" ht="15.75" hidden="1">
      <c r="B470" s="83" t="s">
        <v>158</v>
      </c>
      <c r="O470" s="47"/>
      <c r="P470" s="47"/>
      <c r="Q470" s="47"/>
      <c r="R470" s="47"/>
      <c r="S470" s="28"/>
    </row>
    <row r="471" spans="1:20" s="83" customFormat="1" ht="15.75" hidden="1">
      <c r="A471" s="84"/>
      <c r="B471" s="25"/>
      <c r="C471" s="25" t="s">
        <v>104</v>
      </c>
      <c r="D471" s="25" t="s">
        <v>182</v>
      </c>
      <c r="E471" s="25" t="s">
        <v>183</v>
      </c>
      <c r="F471" s="25" t="s">
        <v>143</v>
      </c>
      <c r="G471" s="25" t="s">
        <v>73</v>
      </c>
      <c r="H471" s="25" t="s">
        <v>33</v>
      </c>
      <c r="I471" s="25" t="s">
        <v>34</v>
      </c>
      <c r="J471" s="25" t="s">
        <v>35</v>
      </c>
      <c r="K471" s="25" t="s">
        <v>103</v>
      </c>
      <c r="L471" s="25" t="s">
        <v>37</v>
      </c>
      <c r="M471" s="25" t="s">
        <v>38</v>
      </c>
      <c r="N471" s="25" t="s">
        <v>102</v>
      </c>
      <c r="O471" s="25" t="s">
        <v>40</v>
      </c>
      <c r="P471" s="25" t="s">
        <v>41</v>
      </c>
      <c r="Q471" s="25" t="s">
        <v>42</v>
      </c>
      <c r="R471" s="25" t="s">
        <v>43</v>
      </c>
      <c r="S471" s="25" t="s">
        <v>44</v>
      </c>
      <c r="T471" s="37"/>
    </row>
    <row r="472" spans="2:19" s="117" customFormat="1" ht="15.75" hidden="1">
      <c r="B472" s="25" t="s">
        <v>148</v>
      </c>
      <c r="C472" s="25">
        <v>0.8492991697169896</v>
      </c>
      <c r="D472" s="25">
        <v>0.85</v>
      </c>
      <c r="E472" s="25">
        <v>0.83</v>
      </c>
      <c r="F472" s="25">
        <v>0.7849162011173184</v>
      </c>
      <c r="G472" s="25">
        <v>0.7980382698182987</v>
      </c>
      <c r="H472" s="25">
        <v>0.8661257606490872</v>
      </c>
      <c r="I472" s="25">
        <v>0.8533724340175953</v>
      </c>
      <c r="J472" s="25">
        <v>0.943986820428336</v>
      </c>
      <c r="K472" s="25">
        <v>0.766476388168137</v>
      </c>
      <c r="L472" s="25">
        <v>0.8431372549019608</v>
      </c>
      <c r="M472" s="25">
        <v>0.8</v>
      </c>
      <c r="N472" s="25">
        <v>0.9195402298850575</v>
      </c>
      <c r="O472" s="25">
        <v>0.8597014925373134</v>
      </c>
      <c r="P472" s="25">
        <v>0.8293736501079914</v>
      </c>
      <c r="Q472" s="25">
        <v>0.8696236559139785</v>
      </c>
      <c r="R472" s="25">
        <v>0.8883647798742138</v>
      </c>
      <c r="S472" s="25">
        <v>0.8558558558558559</v>
      </c>
    </row>
    <row r="473" spans="2:19" s="83" customFormat="1" ht="15.75" hidden="1">
      <c r="B473" s="25" t="s">
        <v>174</v>
      </c>
      <c r="C473" s="25">
        <v>0.89</v>
      </c>
      <c r="D473" s="25">
        <v>0.89</v>
      </c>
      <c r="E473" s="25">
        <v>0.87</v>
      </c>
      <c r="F473" s="25">
        <v>0.87</v>
      </c>
      <c r="G473" s="25">
        <v>0.85</v>
      </c>
      <c r="H473" s="25">
        <v>0.93</v>
      </c>
      <c r="I473" s="25">
        <v>0.9</v>
      </c>
      <c r="J473" s="25">
        <v>0.96</v>
      </c>
      <c r="K473" s="25">
        <v>0.81</v>
      </c>
      <c r="L473" s="25">
        <v>0.88</v>
      </c>
      <c r="M473" s="25">
        <v>0.84</v>
      </c>
      <c r="N473" s="25">
        <v>0.96</v>
      </c>
      <c r="O473" s="25">
        <v>0.9</v>
      </c>
      <c r="P473" s="25">
        <v>0.89</v>
      </c>
      <c r="Q473" s="25">
        <v>0.92</v>
      </c>
      <c r="R473" s="25">
        <v>0.94</v>
      </c>
      <c r="S473" s="25">
        <v>0.92</v>
      </c>
    </row>
    <row r="474" spans="2:19" s="83" customFormat="1" ht="15.75" hidden="1">
      <c r="B474" s="81"/>
      <c r="C474" s="80"/>
      <c r="D474" s="80"/>
      <c r="E474" s="80"/>
      <c r="F474" s="80"/>
      <c r="G474" s="80"/>
      <c r="H474" s="80"/>
      <c r="I474" s="80"/>
      <c r="J474" s="80"/>
      <c r="K474" s="80"/>
      <c r="L474" s="80"/>
      <c r="M474" s="80"/>
      <c r="S474" s="28"/>
    </row>
    <row r="475" spans="2:19" s="83" customFormat="1" ht="15.75">
      <c r="B475" s="112" t="s">
        <v>238</v>
      </c>
      <c r="R475" s="117"/>
      <c r="S475" s="117" t="s">
        <v>185</v>
      </c>
    </row>
    <row r="476" spans="1:26" s="4" customFormat="1" ht="15" customHeight="1" hidden="1">
      <c r="A476" s="83"/>
      <c r="B476" s="203" t="s">
        <v>169</v>
      </c>
      <c r="C476" s="203"/>
      <c r="D476" s="203"/>
      <c r="E476" s="203"/>
      <c r="F476" s="203"/>
      <c r="G476" s="203"/>
      <c r="H476" s="203"/>
      <c r="I476" s="203"/>
      <c r="J476" s="203"/>
      <c r="K476" s="203"/>
      <c r="L476" s="203"/>
      <c r="M476" s="203"/>
      <c r="N476" s="223"/>
      <c r="U476" s="28"/>
      <c r="V476" s="28"/>
      <c r="W476" s="28"/>
      <c r="X476" s="28"/>
      <c r="Y476" s="28"/>
      <c r="Z476" s="28"/>
    </row>
    <row r="477" spans="1:26" s="4" customFormat="1" ht="15.75" hidden="1">
      <c r="A477" s="26"/>
      <c r="B477" s="86"/>
      <c r="C477" s="85" t="s">
        <v>104</v>
      </c>
      <c r="D477" s="85" t="s">
        <v>191</v>
      </c>
      <c r="E477" s="85" t="s">
        <v>192</v>
      </c>
      <c r="F477" s="85" t="s">
        <v>143</v>
      </c>
      <c r="G477" s="85" t="s">
        <v>32</v>
      </c>
      <c r="H477" s="85" t="s">
        <v>33</v>
      </c>
      <c r="I477" s="85" t="s">
        <v>34</v>
      </c>
      <c r="J477" s="85" t="s">
        <v>35</v>
      </c>
      <c r="K477" s="85" t="s">
        <v>36</v>
      </c>
      <c r="L477" s="85" t="s">
        <v>37</v>
      </c>
      <c r="M477" s="85" t="s">
        <v>38</v>
      </c>
      <c r="N477" s="85" t="s">
        <v>39</v>
      </c>
      <c r="O477" s="85" t="s">
        <v>40</v>
      </c>
      <c r="P477" s="85" t="s">
        <v>41</v>
      </c>
      <c r="Q477" s="85" t="s">
        <v>42</v>
      </c>
      <c r="R477" s="85" t="s">
        <v>43</v>
      </c>
      <c r="S477" s="85" t="s">
        <v>44</v>
      </c>
      <c r="U477" s="28"/>
      <c r="V477" s="28"/>
      <c r="W477" s="28"/>
      <c r="X477" s="28"/>
      <c r="Y477" s="28"/>
      <c r="Z477" s="28"/>
    </row>
    <row r="478" spans="1:26" s="4" customFormat="1" ht="15.75" hidden="1">
      <c r="A478" s="26">
        <v>2</v>
      </c>
      <c r="B478" s="90" t="str">
        <f>INDEX(B447:B448,$A$478)</f>
        <v>2009-10</v>
      </c>
      <c r="C478" s="90">
        <f>INDEX(C447:C448,$A$478)</f>
        <v>0.92</v>
      </c>
      <c r="D478" s="90">
        <f>INDEX(D447:D448,$A$478)</f>
        <v>0.93</v>
      </c>
      <c r="E478" s="90">
        <f aca="true" t="shared" si="4" ref="E478:S478">INDEX(E447:E448,$A$478)</f>
        <v>0.92</v>
      </c>
      <c r="F478" s="90">
        <f t="shared" si="4"/>
        <v>0.88</v>
      </c>
      <c r="G478" s="90">
        <f t="shared" si="4"/>
        <v>0.86</v>
      </c>
      <c r="H478" s="90">
        <f t="shared" si="4"/>
        <v>0.97</v>
      </c>
      <c r="I478" s="90">
        <f t="shared" si="4"/>
        <v>0.9</v>
      </c>
      <c r="J478" s="90">
        <f t="shared" si="4"/>
        <v>0.96</v>
      </c>
      <c r="K478" s="90">
        <f t="shared" si="4"/>
        <v>0.84</v>
      </c>
      <c r="L478" s="90">
        <f t="shared" si="4"/>
        <v>0.89</v>
      </c>
      <c r="M478" s="90">
        <f t="shared" si="4"/>
        <v>0.86</v>
      </c>
      <c r="N478" s="90">
        <f t="shared" si="4"/>
        <v>0.96</v>
      </c>
      <c r="O478" s="90">
        <f t="shared" si="4"/>
        <v>0.96</v>
      </c>
      <c r="P478" s="90">
        <f t="shared" si="4"/>
        <v>0.91</v>
      </c>
      <c r="Q478" s="90">
        <f t="shared" si="4"/>
        <v>0.97</v>
      </c>
      <c r="R478" s="90">
        <f t="shared" si="4"/>
        <v>0.96</v>
      </c>
      <c r="S478" s="90">
        <f t="shared" si="4"/>
        <v>0.96</v>
      </c>
      <c r="T478" s="4" t="s">
        <v>159</v>
      </c>
      <c r="U478" s="28"/>
      <c r="V478" s="28"/>
      <c r="W478" s="28"/>
      <c r="X478" s="28"/>
      <c r="Y478" s="28"/>
      <c r="Z478" s="28"/>
    </row>
    <row r="479" spans="1:26" s="4" customFormat="1" ht="15.75" hidden="1">
      <c r="A479" s="6"/>
      <c r="B479" s="90" t="str">
        <f>INDEX(B452:B453,$A$478)</f>
        <v>2009-10</v>
      </c>
      <c r="C479" s="90">
        <f>INDEX(C452:C453,$A$478)</f>
        <v>0.87</v>
      </c>
      <c r="D479" s="90">
        <f>INDEX(D452:D453,$A$478)</f>
        <v>0.88</v>
      </c>
      <c r="E479" s="90">
        <f aca="true" t="shared" si="5" ref="E479:S479">INDEX(E452:E453,$A$478)</f>
        <v>0.85</v>
      </c>
      <c r="F479" s="90">
        <f t="shared" si="5"/>
        <v>0.86</v>
      </c>
      <c r="G479" s="90">
        <f t="shared" si="5"/>
        <v>0.81</v>
      </c>
      <c r="H479" s="90">
        <f t="shared" si="5"/>
        <v>0.95</v>
      </c>
      <c r="I479" s="90">
        <f t="shared" si="5"/>
        <v>0.9</v>
      </c>
      <c r="J479" s="90">
        <f t="shared" si="5"/>
        <v>0.96</v>
      </c>
      <c r="K479" s="90">
        <f t="shared" si="5"/>
        <v>0.77</v>
      </c>
      <c r="L479" s="90">
        <f t="shared" si="5"/>
        <v>0.81</v>
      </c>
      <c r="M479" s="90">
        <f t="shared" si="5"/>
        <v>0.84</v>
      </c>
      <c r="N479" s="90">
        <f t="shared" si="5"/>
        <v>0.9</v>
      </c>
      <c r="O479" s="90">
        <f t="shared" si="5"/>
        <v>0.9</v>
      </c>
      <c r="P479" s="90">
        <f t="shared" si="5"/>
        <v>0.88</v>
      </c>
      <c r="Q479" s="90">
        <f t="shared" si="5"/>
        <v>0.91</v>
      </c>
      <c r="R479" s="90">
        <f t="shared" si="5"/>
        <v>0.95</v>
      </c>
      <c r="S479" s="90">
        <f t="shared" si="5"/>
        <v>0.95</v>
      </c>
      <c r="T479" s="4" t="s">
        <v>67</v>
      </c>
      <c r="U479" s="28"/>
      <c r="V479" s="28"/>
      <c r="W479" s="28"/>
      <c r="X479" s="28"/>
      <c r="Y479" s="28"/>
      <c r="Z479" s="28"/>
    </row>
    <row r="480" spans="1:26" s="4" customFormat="1" ht="15.75" hidden="1">
      <c r="A480" s="6"/>
      <c r="B480" s="90" t="str">
        <f>INDEX(B457:B458,$A$478)</f>
        <v>2009-10</v>
      </c>
      <c r="C480" s="90">
        <f>INDEX(C457:C458,$A$478)</f>
        <v>0.9</v>
      </c>
      <c r="D480" s="90">
        <f>INDEX(D457:D458,$A$478)</f>
        <v>0.92</v>
      </c>
      <c r="E480" s="90">
        <f aca="true" t="shared" si="6" ref="E480:S480">INDEX(E457:E458,$A$478)</f>
        <v>0.89</v>
      </c>
      <c r="F480" s="90">
        <f t="shared" si="6"/>
        <v>0.9</v>
      </c>
      <c r="G480" s="90">
        <f t="shared" si="6"/>
        <v>0.88</v>
      </c>
      <c r="H480" s="90">
        <f t="shared" si="6"/>
        <v>0.93</v>
      </c>
      <c r="I480" s="90">
        <f t="shared" si="6"/>
        <v>0.95</v>
      </c>
      <c r="J480" s="90">
        <f t="shared" si="6"/>
        <v>0.96</v>
      </c>
      <c r="K480" s="90">
        <f t="shared" si="6"/>
        <v>0.85</v>
      </c>
      <c r="L480" s="90">
        <f t="shared" si="6"/>
        <v>0.91</v>
      </c>
      <c r="M480" s="90">
        <f t="shared" si="6"/>
        <v>0.94</v>
      </c>
      <c r="N480" s="90">
        <f t="shared" si="6"/>
        <v>0.96</v>
      </c>
      <c r="O480" s="90">
        <f t="shared" si="6"/>
        <v>0.92</v>
      </c>
      <c r="P480" s="90">
        <f t="shared" si="6"/>
        <v>0.91</v>
      </c>
      <c r="Q480" s="90">
        <f t="shared" si="6"/>
        <v>0.94</v>
      </c>
      <c r="R480" s="90">
        <f t="shared" si="6"/>
        <v>0.94</v>
      </c>
      <c r="S480" s="90">
        <f t="shared" si="6"/>
        <v>0.92</v>
      </c>
      <c r="T480" s="4" t="s">
        <v>75</v>
      </c>
      <c r="U480" s="28"/>
      <c r="V480" s="28"/>
      <c r="W480" s="28"/>
      <c r="X480" s="28"/>
      <c r="Y480" s="28"/>
      <c r="Z480" s="28"/>
    </row>
    <row r="481" spans="1:26" s="4" customFormat="1" ht="15.75" hidden="1">
      <c r="A481" s="6"/>
      <c r="B481" s="90" t="str">
        <f>INDEX(B462:B463,$A$478)</f>
        <v>2009-10</v>
      </c>
      <c r="C481" s="90">
        <f>INDEX(C462:C463,$A$478)</f>
        <v>0.96</v>
      </c>
      <c r="D481" s="90">
        <f>INDEX(D462:D463,$A$478)</f>
        <v>0.97</v>
      </c>
      <c r="E481" s="90">
        <f aca="true" t="shared" si="7" ref="E481:S481">INDEX(E462:E463,$A$478)</f>
        <v>0.96</v>
      </c>
      <c r="F481" s="90">
        <f t="shared" si="7"/>
        <v>0.96</v>
      </c>
      <c r="G481" s="90">
        <f t="shared" si="7"/>
        <v>0.95</v>
      </c>
      <c r="H481" s="90">
        <f t="shared" si="7"/>
        <v>0.98</v>
      </c>
      <c r="I481" s="90">
        <f t="shared" si="7"/>
        <v>0.79</v>
      </c>
      <c r="J481" s="90">
        <f t="shared" si="7"/>
        <v>1</v>
      </c>
      <c r="K481" s="90">
        <f t="shared" si="7"/>
        <v>0.93</v>
      </c>
      <c r="L481" s="90">
        <f t="shared" si="7"/>
        <v>0.9</v>
      </c>
      <c r="M481" s="90">
        <f t="shared" si="7"/>
        <v>0.8</v>
      </c>
      <c r="N481" s="90">
        <f t="shared" si="7"/>
        <v>0.99</v>
      </c>
      <c r="O481" s="90">
        <f t="shared" si="7"/>
        <v>0.98</v>
      </c>
      <c r="P481" s="90">
        <f t="shared" si="7"/>
        <v>0.94</v>
      </c>
      <c r="Q481" s="90">
        <f t="shared" si="7"/>
        <v>0.98</v>
      </c>
      <c r="R481" s="90">
        <f t="shared" si="7"/>
        <v>0.99</v>
      </c>
      <c r="S481" s="90">
        <f t="shared" si="7"/>
        <v>0.97</v>
      </c>
      <c r="T481" s="4" t="s">
        <v>78</v>
      </c>
      <c r="U481" s="28"/>
      <c r="V481" s="28"/>
      <c r="W481" s="28"/>
      <c r="X481" s="28"/>
      <c r="Y481" s="28"/>
      <c r="Z481" s="28"/>
    </row>
    <row r="482" spans="1:26" s="4" customFormat="1" ht="15.75" hidden="1">
      <c r="A482" s="6"/>
      <c r="B482" s="90" t="str">
        <f>INDEX(B467:B468,$A$478)</f>
        <v>2009-10</v>
      </c>
      <c r="C482" s="90">
        <f>INDEX(C467:C468,$A$478)</f>
        <v>0.98</v>
      </c>
      <c r="D482" s="90">
        <f>INDEX(D467:D468,$A$478)</f>
        <v>0.99</v>
      </c>
      <c r="E482" s="90">
        <f aca="true" t="shared" si="8" ref="E482:S482">INDEX(E467:E468,$A$478)</f>
        <v>0.97</v>
      </c>
      <c r="F482" s="90">
        <f t="shared" si="8"/>
        <v>1</v>
      </c>
      <c r="G482" s="90">
        <f t="shared" si="8"/>
        <v>0.96</v>
      </c>
      <c r="H482" s="90">
        <f t="shared" si="8"/>
        <v>0.99</v>
      </c>
      <c r="I482" s="90">
        <f t="shared" si="8"/>
        <v>0.99</v>
      </c>
      <c r="J482" s="90">
        <f t="shared" si="8"/>
        <v>1</v>
      </c>
      <c r="K482" s="90">
        <f t="shared" si="8"/>
        <v>0.9</v>
      </c>
      <c r="L482" s="90">
        <f t="shared" si="8"/>
        <v>0.98</v>
      </c>
      <c r="M482" s="90" t="e">
        <f t="shared" si="8"/>
        <v>#N/A</v>
      </c>
      <c r="N482" s="90">
        <f t="shared" si="8"/>
        <v>1</v>
      </c>
      <c r="O482" s="90">
        <f t="shared" si="8"/>
        <v>0.98</v>
      </c>
      <c r="P482" s="90">
        <f t="shared" si="8"/>
        <v>0.97</v>
      </c>
      <c r="Q482" s="90">
        <f t="shared" si="8"/>
        <v>0.99</v>
      </c>
      <c r="R482" s="90">
        <f t="shared" si="8"/>
        <v>0.99</v>
      </c>
      <c r="S482" s="90">
        <f t="shared" si="8"/>
        <v>0.97</v>
      </c>
      <c r="T482" s="4" t="s">
        <v>126</v>
      </c>
      <c r="U482" s="28"/>
      <c r="V482" s="28"/>
      <c r="W482" s="28"/>
      <c r="X482" s="28"/>
      <c r="Y482" s="28"/>
      <c r="Z482" s="28"/>
    </row>
    <row r="483" spans="1:26" s="4" customFormat="1" ht="15.75" hidden="1">
      <c r="A483" s="6"/>
      <c r="B483" s="90" t="str">
        <f>INDEX(B472:B473,$A$478)</f>
        <v>2009-10</v>
      </c>
      <c r="C483" s="90">
        <f>INDEX(C472:C473,$A$478)</f>
        <v>0.89</v>
      </c>
      <c r="D483" s="90">
        <f>INDEX(D472:D473,$A$478)</f>
        <v>0.89</v>
      </c>
      <c r="E483" s="90">
        <f aca="true" t="shared" si="9" ref="E483:S483">INDEX(E472:E473,$A$478)</f>
        <v>0.87</v>
      </c>
      <c r="F483" s="90">
        <f t="shared" si="9"/>
        <v>0.87</v>
      </c>
      <c r="G483" s="90">
        <f t="shared" si="9"/>
        <v>0.85</v>
      </c>
      <c r="H483" s="90">
        <f t="shared" si="9"/>
        <v>0.93</v>
      </c>
      <c r="I483" s="90">
        <f t="shared" si="9"/>
        <v>0.9</v>
      </c>
      <c r="J483" s="90">
        <f t="shared" si="9"/>
        <v>0.96</v>
      </c>
      <c r="K483" s="90">
        <f t="shared" si="9"/>
        <v>0.81</v>
      </c>
      <c r="L483" s="90">
        <f t="shared" si="9"/>
        <v>0.88</v>
      </c>
      <c r="M483" s="90">
        <f t="shared" si="9"/>
        <v>0.84</v>
      </c>
      <c r="N483" s="90">
        <f t="shared" si="9"/>
        <v>0.96</v>
      </c>
      <c r="O483" s="90">
        <f t="shared" si="9"/>
        <v>0.9</v>
      </c>
      <c r="P483" s="90">
        <f t="shared" si="9"/>
        <v>0.89</v>
      </c>
      <c r="Q483" s="90">
        <f t="shared" si="9"/>
        <v>0.92</v>
      </c>
      <c r="R483" s="90">
        <f t="shared" si="9"/>
        <v>0.94</v>
      </c>
      <c r="S483" s="90">
        <f t="shared" si="9"/>
        <v>0.92</v>
      </c>
      <c r="T483" s="4" t="s">
        <v>124</v>
      </c>
      <c r="U483" s="28"/>
      <c r="V483" s="28"/>
      <c r="W483" s="28"/>
      <c r="X483" s="28"/>
      <c r="Y483" s="28"/>
      <c r="Z483" s="28"/>
    </row>
    <row r="484" spans="1:26" s="4" customFormat="1" ht="15.75">
      <c r="A484" s="6"/>
      <c r="B484" s="6"/>
      <c r="C484" s="88"/>
      <c r="D484" s="88"/>
      <c r="E484" s="88"/>
      <c r="F484" s="88"/>
      <c r="G484" s="88"/>
      <c r="H484" s="88"/>
      <c r="I484" s="88"/>
      <c r="J484" s="88"/>
      <c r="K484" s="88"/>
      <c r="L484" s="89"/>
      <c r="M484" s="89"/>
      <c r="N484" s="89"/>
      <c r="O484" s="89"/>
      <c r="P484" s="89"/>
      <c r="Q484" s="89"/>
      <c r="U484" s="28"/>
      <c r="V484" s="28"/>
      <c r="W484" s="28"/>
      <c r="X484" s="28"/>
      <c r="Y484" s="28"/>
      <c r="Z484" s="28"/>
    </row>
    <row r="485" spans="1:26" s="4" customFormat="1" ht="15.75">
      <c r="A485" s="6"/>
      <c r="B485" s="6"/>
      <c r="C485" s="6"/>
      <c r="D485" s="6"/>
      <c r="E485" s="6"/>
      <c r="F485" s="6"/>
      <c r="G485" s="6"/>
      <c r="H485" s="6"/>
      <c r="I485" s="6"/>
      <c r="J485" s="6"/>
      <c r="K485" s="6"/>
      <c r="U485" s="28"/>
      <c r="V485" s="28"/>
      <c r="W485" s="28"/>
      <c r="X485" s="28"/>
      <c r="Y485" s="28"/>
      <c r="Z485" s="28"/>
    </row>
    <row r="486" spans="2:26" s="83" customFormat="1" ht="15.75">
      <c r="B486" s="6"/>
      <c r="C486" s="6"/>
      <c r="D486" s="6"/>
      <c r="E486" s="6"/>
      <c r="F486" s="6"/>
      <c r="G486" s="6"/>
      <c r="H486" s="6"/>
      <c r="I486" s="6"/>
      <c r="U486" s="28"/>
      <c r="V486" s="28"/>
      <c r="W486" s="28"/>
      <c r="X486" s="28"/>
      <c r="Y486" s="28"/>
      <c r="Z486" s="28"/>
    </row>
    <row r="487" spans="21:26" s="83" customFormat="1" ht="15.75">
      <c r="U487" s="28"/>
      <c r="V487" s="28"/>
      <c r="W487" s="28"/>
      <c r="X487" s="28"/>
      <c r="Y487" s="28"/>
      <c r="Z487" s="28"/>
    </row>
    <row r="488" spans="21:26" s="83" customFormat="1" ht="15.75">
      <c r="U488" s="28"/>
      <c r="V488" s="28"/>
      <c r="W488" s="28"/>
      <c r="X488" s="28"/>
      <c r="Y488" s="28"/>
      <c r="Z488" s="28"/>
    </row>
    <row r="489" spans="21:26" s="83" customFormat="1" ht="15.75">
      <c r="U489" s="28"/>
      <c r="V489" s="28"/>
      <c r="W489" s="28"/>
      <c r="X489" s="28"/>
      <c r="Y489" s="28"/>
      <c r="Z489" s="28"/>
    </row>
    <row r="490" spans="21:26" s="83" customFormat="1" ht="15.75">
      <c r="U490" s="28"/>
      <c r="V490" s="28"/>
      <c r="W490" s="28"/>
      <c r="X490" s="28"/>
      <c r="Y490" s="28"/>
      <c r="Z490" s="28"/>
    </row>
    <row r="491" spans="21:26" s="83" customFormat="1" ht="15.75">
      <c r="U491" s="28"/>
      <c r="V491" s="28"/>
      <c r="W491" s="28"/>
      <c r="X491" s="28"/>
      <c r="Y491" s="28"/>
      <c r="Z491" s="28"/>
    </row>
    <row r="492" spans="21:26" s="83" customFormat="1" ht="15.75">
      <c r="U492" s="28"/>
      <c r="V492" s="28"/>
      <c r="W492" s="28"/>
      <c r="X492" s="28"/>
      <c r="Y492" s="28"/>
      <c r="Z492" s="28"/>
    </row>
    <row r="493" spans="21:26" s="83" customFormat="1" ht="15.75">
      <c r="U493" s="28"/>
      <c r="V493" s="28"/>
      <c r="W493" s="28"/>
      <c r="X493" s="28"/>
      <c r="Y493" s="28"/>
      <c r="Z493" s="28"/>
    </row>
    <row r="494" spans="21:26" s="83" customFormat="1" ht="15.75">
      <c r="U494" s="28"/>
      <c r="V494" s="28"/>
      <c r="W494" s="28"/>
      <c r="X494" s="28"/>
      <c r="Y494" s="28"/>
      <c r="Z494" s="28"/>
    </row>
    <row r="495" spans="21:26" s="83" customFormat="1" ht="15.75">
      <c r="U495" s="28"/>
      <c r="V495" s="28"/>
      <c r="W495" s="28"/>
      <c r="X495" s="28"/>
      <c r="Y495" s="28"/>
      <c r="Z495" s="28"/>
    </row>
    <row r="496" spans="21:26" s="83" customFormat="1" ht="15.75">
      <c r="U496" s="28"/>
      <c r="V496" s="28"/>
      <c r="W496" s="28"/>
      <c r="X496" s="28"/>
      <c r="Y496" s="28"/>
      <c r="Z496" s="28"/>
    </row>
    <row r="497" spans="21:26" s="83" customFormat="1" ht="15.75">
      <c r="U497" s="28"/>
      <c r="V497" s="28"/>
      <c r="W497" s="28"/>
      <c r="X497" s="28"/>
      <c r="Y497" s="28"/>
      <c r="Z497" s="28"/>
    </row>
    <row r="498" spans="21:26" s="83" customFormat="1" ht="15.75">
      <c r="U498" s="28"/>
      <c r="V498" s="28"/>
      <c r="W498" s="28"/>
      <c r="X498" s="28"/>
      <c r="Y498" s="28"/>
      <c r="Z498" s="28"/>
    </row>
    <row r="499" spans="21:26" s="83" customFormat="1" ht="15.75">
      <c r="U499" s="28"/>
      <c r="V499" s="28"/>
      <c r="W499" s="28"/>
      <c r="X499" s="28"/>
      <c r="Y499" s="28"/>
      <c r="Z499" s="28"/>
    </row>
    <row r="500" spans="21:26" s="83" customFormat="1" ht="15.75">
      <c r="U500" s="28"/>
      <c r="V500" s="28"/>
      <c r="W500" s="28"/>
      <c r="X500" s="28"/>
      <c r="Y500" s="28"/>
      <c r="Z500" s="28"/>
    </row>
    <row r="501" spans="21:26" s="83" customFormat="1" ht="15.75">
      <c r="U501" s="28"/>
      <c r="V501" s="28"/>
      <c r="W501" s="28"/>
      <c r="X501" s="28"/>
      <c r="Y501" s="28"/>
      <c r="Z501" s="28"/>
    </row>
    <row r="502" spans="21:26" s="83" customFormat="1" ht="15.75">
      <c r="U502" s="28"/>
      <c r="V502" s="28"/>
      <c r="W502" s="28"/>
      <c r="X502" s="28"/>
      <c r="Y502" s="28"/>
      <c r="Z502" s="28"/>
    </row>
    <row r="503" spans="21:26" s="83" customFormat="1" ht="15.75">
      <c r="U503" s="28"/>
      <c r="V503" s="28"/>
      <c r="W503" s="28"/>
      <c r="X503" s="28"/>
      <c r="Y503" s="28"/>
      <c r="Z503" s="28"/>
    </row>
    <row r="504" spans="21:26" s="83" customFormat="1" ht="15.75">
      <c r="U504" s="28"/>
      <c r="V504" s="28"/>
      <c r="W504" s="28"/>
      <c r="X504" s="28"/>
      <c r="Y504" s="28"/>
      <c r="Z504" s="28"/>
    </row>
    <row r="505" spans="2:11" s="100" customFormat="1" ht="15.75">
      <c r="B505" s="54" t="s">
        <v>188</v>
      </c>
      <c r="C505" s="46"/>
      <c r="D505" s="46"/>
      <c r="E505" s="46"/>
      <c r="F505" s="46"/>
      <c r="G505" s="53"/>
      <c r="H505" s="53"/>
      <c r="J505" s="45"/>
      <c r="K505" s="45"/>
    </row>
    <row r="506" s="83" customFormat="1" ht="15.75">
      <c r="B506" s="111" t="s">
        <v>170</v>
      </c>
    </row>
    <row r="507" s="83" customFormat="1" ht="15.75" hidden="1"/>
    <row r="508" spans="2:19" s="83" customFormat="1" ht="15.75" hidden="1">
      <c r="B508" s="117" t="s">
        <v>153</v>
      </c>
      <c r="O508" s="47"/>
      <c r="P508" s="47"/>
      <c r="Q508" s="47"/>
      <c r="R508" s="47"/>
      <c r="S508" s="28"/>
    </row>
    <row r="509" spans="2:19" ht="31.5" hidden="1">
      <c r="B509" s="58"/>
      <c r="C509" s="59" t="s">
        <v>104</v>
      </c>
      <c r="D509" s="59" t="s">
        <v>182</v>
      </c>
      <c r="E509" s="59" t="s">
        <v>183</v>
      </c>
      <c r="F509" s="60" t="s">
        <v>143</v>
      </c>
      <c r="G509" s="60" t="s">
        <v>73</v>
      </c>
      <c r="H509" s="60" t="s">
        <v>33</v>
      </c>
      <c r="I509" s="60" t="s">
        <v>34</v>
      </c>
      <c r="J509" s="60" t="s">
        <v>35</v>
      </c>
      <c r="K509" s="60" t="s">
        <v>103</v>
      </c>
      <c r="L509" s="60" t="s">
        <v>37</v>
      </c>
      <c r="M509" s="60" t="s">
        <v>38</v>
      </c>
      <c r="N509" s="60" t="s">
        <v>102</v>
      </c>
      <c r="O509" s="60" t="s">
        <v>40</v>
      </c>
      <c r="P509" s="60" t="s">
        <v>41</v>
      </c>
      <c r="Q509" s="60" t="s">
        <v>42</v>
      </c>
      <c r="R509" s="60" t="s">
        <v>43</v>
      </c>
      <c r="S509" s="60" t="s">
        <v>44</v>
      </c>
    </row>
    <row r="510" spans="2:19" ht="15.75" hidden="1">
      <c r="B510" s="58" t="s">
        <v>96</v>
      </c>
      <c r="C510" s="25">
        <v>0.8981003891563881</v>
      </c>
      <c r="D510" s="25">
        <f>D447</f>
        <v>0.91</v>
      </c>
      <c r="E510" s="25">
        <f>E447</f>
        <v>0.91</v>
      </c>
      <c r="F510" s="25">
        <v>0.835820895522388</v>
      </c>
      <c r="G510" s="25">
        <v>0.8141642269622195</v>
      </c>
      <c r="H510" s="25">
        <v>0.9439490445859873</v>
      </c>
      <c r="I510" s="25">
        <v>0.8953900709219859</v>
      </c>
      <c r="J510" s="25">
        <v>0.953125</v>
      </c>
      <c r="K510" s="25">
        <v>0.801497369486038</v>
      </c>
      <c r="L510" s="25">
        <v>0.8520286396181385</v>
      </c>
      <c r="M510" s="25">
        <v>0.805</v>
      </c>
      <c r="N510" s="25">
        <v>0.954233409610984</v>
      </c>
      <c r="O510" s="25">
        <v>0.9582071471835252</v>
      </c>
      <c r="P510" s="25">
        <v>0.8540734109221128</v>
      </c>
      <c r="Q510" s="25">
        <v>0.9610005379236148</v>
      </c>
      <c r="R510" s="25">
        <v>0.9262693156732892</v>
      </c>
      <c r="S510" s="25">
        <v>0.9359267734553776</v>
      </c>
    </row>
    <row r="511" spans="2:19" ht="31.5" hidden="1">
      <c r="B511" s="58" t="s">
        <v>77</v>
      </c>
      <c r="C511" s="25">
        <v>0.8315940021006056</v>
      </c>
      <c r="D511" s="25">
        <f>D452</f>
        <v>0.83</v>
      </c>
      <c r="E511" s="25">
        <f>E452</f>
        <v>0.82</v>
      </c>
      <c r="F511" s="25">
        <v>0.8295165394402035</v>
      </c>
      <c r="G511" s="25">
        <v>0.758819538670285</v>
      </c>
      <c r="H511" s="25">
        <v>0.8857142857142857</v>
      </c>
      <c r="I511" s="25">
        <v>0.8932461873638344</v>
      </c>
      <c r="J511" s="25">
        <v>0.9545454545454546</v>
      </c>
      <c r="K511" s="25">
        <v>0.7358361774744028</v>
      </c>
      <c r="L511" s="25">
        <v>0.7481481481481481</v>
      </c>
      <c r="M511" s="25">
        <v>0.7841269841269841</v>
      </c>
      <c r="N511" s="25">
        <v>0.9491525423728814</v>
      </c>
      <c r="O511" s="25">
        <v>0.8763440860215054</v>
      </c>
      <c r="P511" s="25">
        <v>0.8232484076433121</v>
      </c>
      <c r="Q511" s="25">
        <v>0.8733509234828496</v>
      </c>
      <c r="R511" s="25">
        <v>0.8961038961038961</v>
      </c>
      <c r="S511" s="25">
        <v>0.888</v>
      </c>
    </row>
    <row r="512" spans="2:19" ht="15.75" hidden="1">
      <c r="B512" s="58" t="s">
        <v>75</v>
      </c>
      <c r="C512" s="25">
        <v>0.8670347574221579</v>
      </c>
      <c r="D512" s="25">
        <f>D457</f>
        <v>0.87</v>
      </c>
      <c r="E512" s="25">
        <f>E457</f>
        <v>0.85</v>
      </c>
      <c r="F512" s="25">
        <v>0.8125</v>
      </c>
      <c r="G512" s="25">
        <v>0.8443708609271523</v>
      </c>
      <c r="H512" s="25">
        <v>0.8769633507853403</v>
      </c>
      <c r="I512" s="25">
        <v>0.9253731343283582</v>
      </c>
      <c r="J512" s="25">
        <v>0.9460154241645244</v>
      </c>
      <c r="K512" s="25">
        <v>0.7964299278389669</v>
      </c>
      <c r="L512" s="25">
        <v>0.8711288711288712</v>
      </c>
      <c r="M512" s="25">
        <v>0.9041095890410958</v>
      </c>
      <c r="N512" s="25">
        <v>0.935064935064935</v>
      </c>
      <c r="O512" s="25">
        <v>0.9045643153526971</v>
      </c>
      <c r="P512" s="25">
        <v>0.8536299765807962</v>
      </c>
      <c r="Q512" s="25">
        <v>0.9116666666666666</v>
      </c>
      <c r="R512" s="25">
        <v>0.8880778588807786</v>
      </c>
      <c r="S512" s="25">
        <v>0.8764705882352941</v>
      </c>
    </row>
    <row r="513" spans="2:19" ht="15.75" hidden="1">
      <c r="B513" s="58" t="s">
        <v>78</v>
      </c>
      <c r="C513" s="25">
        <v>0.9535780958307405</v>
      </c>
      <c r="D513" s="25">
        <f>D462</f>
        <v>0.96</v>
      </c>
      <c r="E513" s="25">
        <f>E462</f>
        <v>0.95</v>
      </c>
      <c r="F513" s="25">
        <v>0.9253731343283582</v>
      </c>
      <c r="G513" s="25">
        <v>0.9074074074074074</v>
      </c>
      <c r="H513" s="25">
        <v>0.9791883454734651</v>
      </c>
      <c r="I513" s="25">
        <v>0.9333333333333333</v>
      </c>
      <c r="J513" s="25">
        <v>0.9886363636363636</v>
      </c>
      <c r="K513" s="25">
        <v>0.9311258278145695</v>
      </c>
      <c r="L513" s="25">
        <v>0.8547854785478548</v>
      </c>
      <c r="M513" s="25">
        <v>0.9</v>
      </c>
      <c r="N513" s="25">
        <v>0.9675925925925926</v>
      </c>
      <c r="O513" s="25">
        <v>0.9824561403508771</v>
      </c>
      <c r="P513" s="25">
        <v>0.8748137108792846</v>
      </c>
      <c r="Q513" s="25">
        <v>0.9800524934383202</v>
      </c>
      <c r="R513" s="25">
        <v>0.9847222222222223</v>
      </c>
      <c r="S513" s="25">
        <v>0.9721669980119284</v>
      </c>
    </row>
    <row r="514" spans="2:19" ht="15.75" hidden="1">
      <c r="B514" s="58" t="s">
        <v>126</v>
      </c>
      <c r="C514" s="25">
        <v>0.964320467077522</v>
      </c>
      <c r="D514" s="25">
        <f>D467</f>
        <v>0.97</v>
      </c>
      <c r="E514" s="25">
        <f>E467</f>
        <v>0.95</v>
      </c>
      <c r="F514" s="25">
        <v>1</v>
      </c>
      <c r="G514" s="25">
        <v>0.8947368421052632</v>
      </c>
      <c r="H514" s="25">
        <v>0.9777777777777777</v>
      </c>
      <c r="I514" s="25">
        <v>1</v>
      </c>
      <c r="J514" s="25">
        <v>1</v>
      </c>
      <c r="K514" s="25">
        <v>0.9154929577464789</v>
      </c>
      <c r="L514" s="25">
        <v>0.9693877551020408</v>
      </c>
      <c r="M514" s="25" t="e">
        <f>NA()</f>
        <v>#N/A</v>
      </c>
      <c r="N514" s="25">
        <v>1</v>
      </c>
      <c r="O514" s="25">
        <v>0.9710144927536232</v>
      </c>
      <c r="P514" s="25">
        <v>0.9552238805970149</v>
      </c>
      <c r="Q514" s="25">
        <v>0.9927272727272727</v>
      </c>
      <c r="R514" s="25">
        <v>0.9545454545454546</v>
      </c>
      <c r="S514" s="25">
        <v>0.8985507246376812</v>
      </c>
    </row>
    <row r="515" spans="2:19" ht="15.75" hidden="1">
      <c r="B515" s="58" t="s">
        <v>124</v>
      </c>
      <c r="C515" s="25">
        <v>0.8492991697169896</v>
      </c>
      <c r="D515" s="25">
        <f>D472</f>
        <v>0.85</v>
      </c>
      <c r="E515" s="25">
        <f>E472</f>
        <v>0.83</v>
      </c>
      <c r="F515" s="25">
        <v>0.7849162011173184</v>
      </c>
      <c r="G515" s="25">
        <v>0.7980382698182987</v>
      </c>
      <c r="H515" s="25">
        <v>0.8661257606490872</v>
      </c>
      <c r="I515" s="25">
        <v>0.8533724340175953</v>
      </c>
      <c r="J515" s="25">
        <v>0.943986820428336</v>
      </c>
      <c r="K515" s="25">
        <v>0.766476388168137</v>
      </c>
      <c r="L515" s="25">
        <v>0.8431372549019608</v>
      </c>
      <c r="M515" s="25">
        <v>0.8</v>
      </c>
      <c r="N515" s="25">
        <v>0.9195402298850575</v>
      </c>
      <c r="O515" s="25">
        <v>0.8597014925373134</v>
      </c>
      <c r="P515" s="25">
        <v>0.8293736501079914</v>
      </c>
      <c r="Q515" s="25">
        <v>0.8696236559139785</v>
      </c>
      <c r="R515" s="25">
        <v>0.8883647798742138</v>
      </c>
      <c r="S515" s="25">
        <v>0.8558558558558559</v>
      </c>
    </row>
    <row r="516" spans="2:18" ht="15.75" hidden="1">
      <c r="B516" s="61"/>
      <c r="C516" s="48"/>
      <c r="D516" s="48"/>
      <c r="E516" s="48"/>
      <c r="F516" s="48"/>
      <c r="G516" s="48"/>
      <c r="H516" s="48"/>
      <c r="I516" s="48"/>
      <c r="J516" s="48"/>
      <c r="K516" s="48"/>
      <c r="L516" s="48"/>
      <c r="M516" s="48"/>
      <c r="N516" s="48"/>
      <c r="O516" s="48"/>
      <c r="P516" s="48"/>
      <c r="Q516" s="48"/>
      <c r="R516" s="48"/>
    </row>
    <row r="517" spans="2:19" s="83" customFormat="1" ht="15.75" hidden="1">
      <c r="B517" s="117" t="s">
        <v>186</v>
      </c>
      <c r="O517" s="47"/>
      <c r="P517" s="47"/>
      <c r="Q517" s="47"/>
      <c r="R517" s="47"/>
      <c r="S517" s="28"/>
    </row>
    <row r="518" spans="2:19" ht="31.5" hidden="1">
      <c r="B518" s="58"/>
      <c r="C518" s="59" t="s">
        <v>104</v>
      </c>
      <c r="D518" s="59" t="s">
        <v>182</v>
      </c>
      <c r="E518" s="59" t="s">
        <v>183</v>
      </c>
      <c r="F518" s="60" t="s">
        <v>143</v>
      </c>
      <c r="G518" s="60" t="s">
        <v>73</v>
      </c>
      <c r="H518" s="60" t="s">
        <v>33</v>
      </c>
      <c r="I518" s="60" t="s">
        <v>34</v>
      </c>
      <c r="J518" s="60" t="s">
        <v>35</v>
      </c>
      <c r="K518" s="60" t="s">
        <v>103</v>
      </c>
      <c r="L518" s="60" t="s">
        <v>37</v>
      </c>
      <c r="M518" s="60" t="s">
        <v>38</v>
      </c>
      <c r="N518" s="60" t="s">
        <v>102</v>
      </c>
      <c r="O518" s="60" t="s">
        <v>40</v>
      </c>
      <c r="P518" s="60" t="s">
        <v>41</v>
      </c>
      <c r="Q518" s="60" t="s">
        <v>42</v>
      </c>
      <c r="R518" s="60" t="s">
        <v>43</v>
      </c>
      <c r="S518" s="60" t="s">
        <v>44</v>
      </c>
    </row>
    <row r="519" spans="2:19" ht="15.75" hidden="1">
      <c r="B519" s="58" t="s">
        <v>96</v>
      </c>
      <c r="C519" s="25">
        <f>C448</f>
        <v>0.92</v>
      </c>
      <c r="D519" s="25">
        <f aca="true" t="shared" si="10" ref="D519:S519">D448</f>
        <v>0.93</v>
      </c>
      <c r="E519" s="25">
        <f t="shared" si="10"/>
        <v>0.92</v>
      </c>
      <c r="F519" s="25">
        <f t="shared" si="10"/>
        <v>0.88</v>
      </c>
      <c r="G519" s="25">
        <f t="shared" si="10"/>
        <v>0.86</v>
      </c>
      <c r="H519" s="25">
        <f t="shared" si="10"/>
        <v>0.97</v>
      </c>
      <c r="I519" s="25">
        <f t="shared" si="10"/>
        <v>0.9</v>
      </c>
      <c r="J519" s="25">
        <f t="shared" si="10"/>
        <v>0.96</v>
      </c>
      <c r="K519" s="25">
        <f t="shared" si="10"/>
        <v>0.84</v>
      </c>
      <c r="L519" s="25">
        <f t="shared" si="10"/>
        <v>0.89</v>
      </c>
      <c r="M519" s="25">
        <f t="shared" si="10"/>
        <v>0.86</v>
      </c>
      <c r="N519" s="25">
        <f t="shared" si="10"/>
        <v>0.96</v>
      </c>
      <c r="O519" s="25">
        <f t="shared" si="10"/>
        <v>0.96</v>
      </c>
      <c r="P519" s="25">
        <f t="shared" si="10"/>
        <v>0.91</v>
      </c>
      <c r="Q519" s="25">
        <f t="shared" si="10"/>
        <v>0.97</v>
      </c>
      <c r="R519" s="25">
        <f t="shared" si="10"/>
        <v>0.96</v>
      </c>
      <c r="S519" s="25">
        <f t="shared" si="10"/>
        <v>0.96</v>
      </c>
    </row>
    <row r="520" spans="2:19" ht="31.5" hidden="1">
      <c r="B520" s="58" t="s">
        <v>77</v>
      </c>
      <c r="C520" s="25">
        <f>C453</f>
        <v>0.87</v>
      </c>
      <c r="D520" s="25">
        <f aca="true" t="shared" si="11" ref="D520:S520">D453</f>
        <v>0.88</v>
      </c>
      <c r="E520" s="25">
        <f t="shared" si="11"/>
        <v>0.85</v>
      </c>
      <c r="F520" s="25">
        <f t="shared" si="11"/>
        <v>0.86</v>
      </c>
      <c r="G520" s="25">
        <f t="shared" si="11"/>
        <v>0.81</v>
      </c>
      <c r="H520" s="25">
        <f t="shared" si="11"/>
        <v>0.95</v>
      </c>
      <c r="I520" s="25">
        <f t="shared" si="11"/>
        <v>0.9</v>
      </c>
      <c r="J520" s="25">
        <f t="shared" si="11"/>
        <v>0.96</v>
      </c>
      <c r="K520" s="25">
        <f t="shared" si="11"/>
        <v>0.77</v>
      </c>
      <c r="L520" s="25">
        <f t="shared" si="11"/>
        <v>0.81</v>
      </c>
      <c r="M520" s="25">
        <f t="shared" si="11"/>
        <v>0.84</v>
      </c>
      <c r="N520" s="25">
        <f t="shared" si="11"/>
        <v>0.9</v>
      </c>
      <c r="O520" s="25">
        <f t="shared" si="11"/>
        <v>0.9</v>
      </c>
      <c r="P520" s="25">
        <f t="shared" si="11"/>
        <v>0.88</v>
      </c>
      <c r="Q520" s="25">
        <f t="shared" si="11"/>
        <v>0.91</v>
      </c>
      <c r="R520" s="25">
        <f t="shared" si="11"/>
        <v>0.95</v>
      </c>
      <c r="S520" s="25">
        <f t="shared" si="11"/>
        <v>0.95</v>
      </c>
    </row>
    <row r="521" spans="2:19" ht="15.75" hidden="1">
      <c r="B521" s="58" t="s">
        <v>75</v>
      </c>
      <c r="C521" s="25">
        <f>C458</f>
        <v>0.9</v>
      </c>
      <c r="D521" s="25">
        <f aca="true" t="shared" si="12" ref="D521:S521">D458</f>
        <v>0.92</v>
      </c>
      <c r="E521" s="25">
        <f t="shared" si="12"/>
        <v>0.89</v>
      </c>
      <c r="F521" s="25">
        <f t="shared" si="12"/>
        <v>0.9</v>
      </c>
      <c r="G521" s="25">
        <f t="shared" si="12"/>
        <v>0.88</v>
      </c>
      <c r="H521" s="25">
        <f t="shared" si="12"/>
        <v>0.93</v>
      </c>
      <c r="I521" s="25">
        <f t="shared" si="12"/>
        <v>0.95</v>
      </c>
      <c r="J521" s="25">
        <f t="shared" si="12"/>
        <v>0.96</v>
      </c>
      <c r="K521" s="25">
        <f t="shared" si="12"/>
        <v>0.85</v>
      </c>
      <c r="L521" s="25">
        <f t="shared" si="12"/>
        <v>0.91</v>
      </c>
      <c r="M521" s="25">
        <f t="shared" si="12"/>
        <v>0.94</v>
      </c>
      <c r="N521" s="25">
        <f t="shared" si="12"/>
        <v>0.96</v>
      </c>
      <c r="O521" s="25">
        <f t="shared" si="12"/>
        <v>0.92</v>
      </c>
      <c r="P521" s="25">
        <f t="shared" si="12"/>
        <v>0.91</v>
      </c>
      <c r="Q521" s="25">
        <f t="shared" si="12"/>
        <v>0.94</v>
      </c>
      <c r="R521" s="25">
        <f t="shared" si="12"/>
        <v>0.94</v>
      </c>
      <c r="S521" s="25">
        <f t="shared" si="12"/>
        <v>0.92</v>
      </c>
    </row>
    <row r="522" spans="2:19" ht="15.75" hidden="1">
      <c r="B522" s="58" t="s">
        <v>78</v>
      </c>
      <c r="C522" s="25">
        <f>C463</f>
        <v>0.96</v>
      </c>
      <c r="D522" s="25">
        <f aca="true" t="shared" si="13" ref="D522:S522">D463</f>
        <v>0.97</v>
      </c>
      <c r="E522" s="25">
        <f t="shared" si="13"/>
        <v>0.96</v>
      </c>
      <c r="F522" s="25">
        <f t="shared" si="13"/>
        <v>0.96</v>
      </c>
      <c r="G522" s="25">
        <f t="shared" si="13"/>
        <v>0.95</v>
      </c>
      <c r="H522" s="25">
        <f t="shared" si="13"/>
        <v>0.98</v>
      </c>
      <c r="I522" s="25">
        <f t="shared" si="13"/>
        <v>0.79</v>
      </c>
      <c r="J522" s="25">
        <f t="shared" si="13"/>
        <v>1</v>
      </c>
      <c r="K522" s="25">
        <f t="shared" si="13"/>
        <v>0.93</v>
      </c>
      <c r="L522" s="25">
        <f t="shared" si="13"/>
        <v>0.9</v>
      </c>
      <c r="M522" s="25">
        <f t="shared" si="13"/>
        <v>0.8</v>
      </c>
      <c r="N522" s="25">
        <f t="shared" si="13"/>
        <v>0.99</v>
      </c>
      <c r="O522" s="25">
        <f t="shared" si="13"/>
        <v>0.98</v>
      </c>
      <c r="P522" s="25">
        <f t="shared" si="13"/>
        <v>0.94</v>
      </c>
      <c r="Q522" s="25">
        <f t="shared" si="13"/>
        <v>0.98</v>
      </c>
      <c r="R522" s="25">
        <f t="shared" si="13"/>
        <v>0.99</v>
      </c>
      <c r="S522" s="25">
        <f t="shared" si="13"/>
        <v>0.97</v>
      </c>
    </row>
    <row r="523" spans="2:19" ht="15.75" hidden="1">
      <c r="B523" s="58" t="s">
        <v>126</v>
      </c>
      <c r="C523" s="25">
        <f>C468</f>
        <v>0.98</v>
      </c>
      <c r="D523" s="25">
        <f aca="true" t="shared" si="14" ref="D523:S523">D468</f>
        <v>0.99</v>
      </c>
      <c r="E523" s="25">
        <f t="shared" si="14"/>
        <v>0.97</v>
      </c>
      <c r="F523" s="25">
        <f t="shared" si="14"/>
        <v>1</v>
      </c>
      <c r="G523" s="25">
        <f t="shared" si="14"/>
        <v>0.96</v>
      </c>
      <c r="H523" s="25">
        <f t="shared" si="14"/>
        <v>0.99</v>
      </c>
      <c r="I523" s="25">
        <f t="shared" si="14"/>
        <v>0.99</v>
      </c>
      <c r="J523" s="25">
        <f t="shared" si="14"/>
        <v>1</v>
      </c>
      <c r="K523" s="25">
        <f t="shared" si="14"/>
        <v>0.9</v>
      </c>
      <c r="L523" s="25">
        <f t="shared" si="14"/>
        <v>0.98</v>
      </c>
      <c r="M523" s="25" t="e">
        <f>NA()</f>
        <v>#N/A</v>
      </c>
      <c r="N523" s="25">
        <f t="shared" si="14"/>
        <v>1</v>
      </c>
      <c r="O523" s="25">
        <f t="shared" si="14"/>
        <v>0.98</v>
      </c>
      <c r="P523" s="25">
        <f t="shared" si="14"/>
        <v>0.97</v>
      </c>
      <c r="Q523" s="25">
        <f t="shared" si="14"/>
        <v>0.99</v>
      </c>
      <c r="R523" s="25">
        <f t="shared" si="14"/>
        <v>0.99</v>
      </c>
      <c r="S523" s="25">
        <f t="shared" si="14"/>
        <v>0.97</v>
      </c>
    </row>
    <row r="524" spans="2:19" ht="15.75" hidden="1">
      <c r="B524" s="58" t="s">
        <v>124</v>
      </c>
      <c r="C524" s="25">
        <f>C473</f>
        <v>0.89</v>
      </c>
      <c r="D524" s="25">
        <f aca="true" t="shared" si="15" ref="D524:S524">D473</f>
        <v>0.89</v>
      </c>
      <c r="E524" s="25">
        <f t="shared" si="15"/>
        <v>0.87</v>
      </c>
      <c r="F524" s="25">
        <f t="shared" si="15"/>
        <v>0.87</v>
      </c>
      <c r="G524" s="25">
        <f t="shared" si="15"/>
        <v>0.85</v>
      </c>
      <c r="H524" s="25">
        <f t="shared" si="15"/>
        <v>0.93</v>
      </c>
      <c r="I524" s="25">
        <f t="shared" si="15"/>
        <v>0.9</v>
      </c>
      <c r="J524" s="25">
        <f t="shared" si="15"/>
        <v>0.96</v>
      </c>
      <c r="K524" s="25">
        <f t="shared" si="15"/>
        <v>0.81</v>
      </c>
      <c r="L524" s="25">
        <f t="shared" si="15"/>
        <v>0.88</v>
      </c>
      <c r="M524" s="25">
        <f t="shared" si="15"/>
        <v>0.84</v>
      </c>
      <c r="N524" s="25">
        <f t="shared" si="15"/>
        <v>0.96</v>
      </c>
      <c r="O524" s="25">
        <f t="shared" si="15"/>
        <v>0.9</v>
      </c>
      <c r="P524" s="25">
        <f t="shared" si="15"/>
        <v>0.89</v>
      </c>
      <c r="Q524" s="25">
        <f t="shared" si="15"/>
        <v>0.92</v>
      </c>
      <c r="R524" s="25">
        <f t="shared" si="15"/>
        <v>0.94</v>
      </c>
      <c r="S524" s="25">
        <f t="shared" si="15"/>
        <v>0.92</v>
      </c>
    </row>
    <row r="525" spans="2:18" ht="15.75" hidden="1">
      <c r="B525" s="61"/>
      <c r="C525" s="110"/>
      <c r="D525" s="48"/>
      <c r="E525" s="48"/>
      <c r="F525" s="110"/>
      <c r="G525" s="110"/>
      <c r="H525" s="110"/>
      <c r="I525" s="110"/>
      <c r="J525" s="110"/>
      <c r="K525" s="110"/>
      <c r="L525" s="110"/>
      <c r="M525" s="110"/>
      <c r="N525" s="110"/>
      <c r="O525" s="110"/>
      <c r="P525" s="110"/>
      <c r="Q525" s="48"/>
      <c r="R525" s="48"/>
    </row>
    <row r="526" spans="2:18" s="75" customFormat="1" ht="15.75" hidden="1">
      <c r="B526" s="199" t="s">
        <v>187</v>
      </c>
      <c r="C526" s="200"/>
      <c r="D526" s="200"/>
      <c r="E526" s="200"/>
      <c r="F526" s="200"/>
      <c r="G526" s="200"/>
      <c r="H526" s="200"/>
      <c r="I526" s="200"/>
      <c r="J526" s="200"/>
      <c r="K526" s="200"/>
      <c r="L526" s="200"/>
      <c r="M526" s="200"/>
      <c r="N526" s="200"/>
      <c r="O526" s="200"/>
      <c r="P526" s="200"/>
      <c r="Q526" s="200"/>
      <c r="R526" s="200"/>
    </row>
    <row r="527" spans="2:20" s="75" customFormat="1" ht="31.5" hidden="1">
      <c r="B527" s="23"/>
      <c r="C527" s="55" t="s">
        <v>104</v>
      </c>
      <c r="D527" s="55" t="s">
        <v>189</v>
      </c>
      <c r="E527" s="55" t="s">
        <v>190</v>
      </c>
      <c r="F527" s="55" t="s">
        <v>83</v>
      </c>
      <c r="G527" s="55" t="s">
        <v>73</v>
      </c>
      <c r="H527" s="55" t="s">
        <v>74</v>
      </c>
      <c r="I527" s="55" t="s">
        <v>144</v>
      </c>
      <c r="J527" s="41" t="s">
        <v>35</v>
      </c>
      <c r="K527" s="41" t="s">
        <v>103</v>
      </c>
      <c r="L527" s="41" t="s">
        <v>37</v>
      </c>
      <c r="M527" s="41" t="s">
        <v>38</v>
      </c>
      <c r="N527" s="41" t="s">
        <v>102</v>
      </c>
      <c r="O527" s="41" t="s">
        <v>40</v>
      </c>
      <c r="P527" s="41" t="s">
        <v>41</v>
      </c>
      <c r="Q527" s="41" t="s">
        <v>42</v>
      </c>
      <c r="R527" s="41" t="s">
        <v>43</v>
      </c>
      <c r="S527" s="41" t="s">
        <v>44</v>
      </c>
      <c r="T527" s="117"/>
    </row>
    <row r="528" spans="1:20" s="75" customFormat="1" ht="15.75" hidden="1">
      <c r="A528" s="75">
        <v>6</v>
      </c>
      <c r="B528" s="87" t="str">
        <f>INDEX(B510:B515,$A$528)</f>
        <v>Low SES</v>
      </c>
      <c r="C528" s="87">
        <f>INDEX(C510:C515,$A$528)</f>
        <v>0.8492991697169896</v>
      </c>
      <c r="D528" s="87">
        <f>INDEX(D510:D515,$A$528)</f>
        <v>0.85</v>
      </c>
      <c r="E528" s="87">
        <f>INDEX(E510:E515,$A$528)</f>
        <v>0.83</v>
      </c>
      <c r="F528" s="87">
        <f aca="true" t="shared" si="16" ref="F528:S528">INDEX(F510:F515,$A$528)</f>
        <v>0.7849162011173184</v>
      </c>
      <c r="G528" s="87">
        <f t="shared" si="16"/>
        <v>0.7980382698182987</v>
      </c>
      <c r="H528" s="87">
        <f t="shared" si="16"/>
        <v>0.8661257606490872</v>
      </c>
      <c r="I528" s="87">
        <f t="shared" si="16"/>
        <v>0.8533724340175953</v>
      </c>
      <c r="J528" s="87">
        <f t="shared" si="16"/>
        <v>0.943986820428336</v>
      </c>
      <c r="K528" s="87">
        <f t="shared" si="16"/>
        <v>0.766476388168137</v>
      </c>
      <c r="L528" s="87">
        <f t="shared" si="16"/>
        <v>0.8431372549019608</v>
      </c>
      <c r="M528" s="87">
        <f t="shared" si="16"/>
        <v>0.8</v>
      </c>
      <c r="N528" s="87">
        <f t="shared" si="16"/>
        <v>0.9195402298850575</v>
      </c>
      <c r="O528" s="87">
        <f t="shared" si="16"/>
        <v>0.8597014925373134</v>
      </c>
      <c r="P528" s="87">
        <f t="shared" si="16"/>
        <v>0.8293736501079914</v>
      </c>
      <c r="Q528" s="87">
        <f t="shared" si="16"/>
        <v>0.8696236559139785</v>
      </c>
      <c r="R528" s="87">
        <f t="shared" si="16"/>
        <v>0.8883647798742138</v>
      </c>
      <c r="S528" s="87">
        <f t="shared" si="16"/>
        <v>0.8558558558558559</v>
      </c>
      <c r="T528" s="117" t="s">
        <v>148</v>
      </c>
    </row>
    <row r="529" spans="2:20" s="75" customFormat="1" ht="15.75" hidden="1">
      <c r="B529" s="87" t="str">
        <f>INDEX(B519:B524,$A$528)</f>
        <v>Low SES</v>
      </c>
      <c r="C529" s="87">
        <f>INDEX(C519:C524,$A$528)</f>
        <v>0.89</v>
      </c>
      <c r="D529" s="87">
        <f>INDEX(D519:D524,$A$528)</f>
        <v>0.89</v>
      </c>
      <c r="E529" s="87">
        <f>INDEX(E519:E524,$A$528)</f>
        <v>0.87</v>
      </c>
      <c r="F529" s="87">
        <f aca="true" t="shared" si="17" ref="F529:S529">INDEX(F519:F524,$A$528)</f>
        <v>0.87</v>
      </c>
      <c r="G529" s="87">
        <f t="shared" si="17"/>
        <v>0.85</v>
      </c>
      <c r="H529" s="87">
        <f t="shared" si="17"/>
        <v>0.93</v>
      </c>
      <c r="I529" s="87">
        <f t="shared" si="17"/>
        <v>0.9</v>
      </c>
      <c r="J529" s="87">
        <f t="shared" si="17"/>
        <v>0.96</v>
      </c>
      <c r="K529" s="87">
        <f t="shared" si="17"/>
        <v>0.81</v>
      </c>
      <c r="L529" s="87">
        <f t="shared" si="17"/>
        <v>0.88</v>
      </c>
      <c r="M529" s="87">
        <f t="shared" si="17"/>
        <v>0.84</v>
      </c>
      <c r="N529" s="87">
        <f t="shared" si="17"/>
        <v>0.96</v>
      </c>
      <c r="O529" s="87">
        <f t="shared" si="17"/>
        <v>0.9</v>
      </c>
      <c r="P529" s="87">
        <f t="shared" si="17"/>
        <v>0.89</v>
      </c>
      <c r="Q529" s="87">
        <f t="shared" si="17"/>
        <v>0.92</v>
      </c>
      <c r="R529" s="87">
        <f t="shared" si="17"/>
        <v>0.94</v>
      </c>
      <c r="S529" s="87">
        <f t="shared" si="17"/>
        <v>0.92</v>
      </c>
      <c r="T529" s="117" t="s">
        <v>174</v>
      </c>
    </row>
    <row r="530" s="75" customFormat="1" ht="15.75" hidden="1"/>
    <row r="531" s="75" customFormat="1" ht="15.75" hidden="1"/>
    <row r="532" s="75" customFormat="1" ht="15.75" hidden="1"/>
    <row r="533" s="75" customFormat="1" ht="15.75" hidden="1"/>
    <row r="534" s="75" customFormat="1" ht="15.75" hidden="1"/>
    <row r="535" s="75" customFormat="1" ht="15.75" hidden="1"/>
    <row r="536" s="75" customFormat="1" ht="15.75" hidden="1"/>
    <row r="537" s="75" customFormat="1" ht="15.75" hidden="1"/>
    <row r="538" s="75" customFormat="1" ht="15.75" hidden="1"/>
    <row r="539" s="75" customFormat="1" ht="15.75" hidden="1"/>
    <row r="540" s="75" customFormat="1" ht="15.75" hidden="1"/>
    <row r="541" s="75" customFormat="1" ht="15.75" hidden="1"/>
    <row r="542" s="75" customFormat="1" ht="15.75" hidden="1"/>
    <row r="543" s="75" customFormat="1" ht="15.75" hidden="1"/>
    <row r="544" s="75" customFormat="1" ht="15.75" hidden="1">
      <c r="B544" s="39"/>
    </row>
    <row r="545" s="75" customFormat="1" ht="15.75" hidden="1">
      <c r="B545" s="39"/>
    </row>
    <row r="546" s="75" customFormat="1" ht="15.75" hidden="1">
      <c r="B546" s="39"/>
    </row>
    <row r="547" s="75" customFormat="1" ht="15.75" hidden="1">
      <c r="B547" s="39"/>
    </row>
    <row r="548" s="75" customFormat="1" ht="15.75" hidden="1">
      <c r="B548" s="39"/>
    </row>
    <row r="549" spans="2:11" s="117" customFormat="1" ht="15.75" hidden="1">
      <c r="B549" s="54" t="s">
        <v>188</v>
      </c>
      <c r="C549" s="46"/>
      <c r="D549" s="46"/>
      <c r="E549" s="46"/>
      <c r="F549" s="46"/>
      <c r="G549" s="53"/>
      <c r="H549" s="53"/>
      <c r="J549" s="45"/>
      <c r="K549" s="45"/>
    </row>
    <row r="550" s="100" customFormat="1" ht="15.75" hidden="1">
      <c r="B550" s="111" t="s">
        <v>170</v>
      </c>
    </row>
    <row r="551" ht="15.75">
      <c r="K551" s="40"/>
    </row>
    <row r="552" spans="1:20" s="75" customFormat="1" ht="24" customHeight="1">
      <c r="A552" s="76"/>
      <c r="B552" s="187" t="s">
        <v>256</v>
      </c>
      <c r="C552" s="188"/>
      <c r="D552" s="188"/>
      <c r="E552" s="188"/>
      <c r="F552" s="188"/>
      <c r="G552" s="188"/>
      <c r="H552" s="188"/>
      <c r="I552" s="188"/>
      <c r="J552" s="188"/>
      <c r="K552" s="188"/>
      <c r="L552" s="188"/>
      <c r="M552" s="188"/>
      <c r="T552" s="37"/>
    </row>
    <row r="553" spans="1:22" s="75" customFormat="1" ht="150" customHeight="1">
      <c r="A553" s="76"/>
      <c r="B553" s="207" t="s">
        <v>353</v>
      </c>
      <c r="C553" s="208"/>
      <c r="D553" s="208"/>
      <c r="E553" s="208"/>
      <c r="F553" s="208"/>
      <c r="G553" s="208"/>
      <c r="H553" s="208"/>
      <c r="I553" s="208"/>
      <c r="J553" s="208"/>
      <c r="K553" s="208"/>
      <c r="L553" s="208"/>
      <c r="M553" s="208"/>
      <c r="N553" s="180"/>
      <c r="O553" s="180"/>
      <c r="P553" s="180"/>
      <c r="Q553" s="180"/>
      <c r="R553" s="180"/>
      <c r="S553" s="180"/>
      <c r="T553" s="180"/>
      <c r="U553" s="180"/>
      <c r="V553" s="180"/>
    </row>
    <row r="554" spans="1:20" s="75" customFormat="1" ht="15.75" hidden="1">
      <c r="A554" s="76"/>
      <c r="B554" s="72"/>
      <c r="C554" s="69"/>
      <c r="D554" s="69"/>
      <c r="E554" s="69"/>
      <c r="F554" s="69"/>
      <c r="G554" s="69"/>
      <c r="H554" s="69"/>
      <c r="I554" s="69"/>
      <c r="J554" s="69"/>
      <c r="K554" s="69"/>
      <c r="L554" s="69"/>
      <c r="M554" s="69"/>
      <c r="T554" s="37"/>
    </row>
    <row r="555" spans="2:19" s="100" customFormat="1" ht="15.75" hidden="1">
      <c r="B555" s="91" t="s">
        <v>162</v>
      </c>
      <c r="O555" s="47"/>
      <c r="P555" s="47"/>
      <c r="Q555" s="47"/>
      <c r="R555" s="47"/>
      <c r="S555" s="28"/>
    </row>
    <row r="556" spans="1:20" s="75" customFormat="1" ht="15.75" hidden="1">
      <c r="A556" s="76"/>
      <c r="B556" s="25"/>
      <c r="C556" s="25" t="s">
        <v>104</v>
      </c>
      <c r="D556" s="25" t="s">
        <v>191</v>
      </c>
      <c r="E556" s="25" t="s">
        <v>192</v>
      </c>
      <c r="F556" s="25" t="s">
        <v>143</v>
      </c>
      <c r="G556" s="25" t="s">
        <v>73</v>
      </c>
      <c r="H556" s="25" t="s">
        <v>33</v>
      </c>
      <c r="I556" s="25" t="s">
        <v>34</v>
      </c>
      <c r="J556" s="25" t="s">
        <v>35</v>
      </c>
      <c r="K556" s="25" t="s">
        <v>103</v>
      </c>
      <c r="L556" s="25" t="s">
        <v>37</v>
      </c>
      <c r="M556" s="25" t="s">
        <v>38</v>
      </c>
      <c r="N556" s="25" t="s">
        <v>102</v>
      </c>
      <c r="O556" s="25" t="s">
        <v>40</v>
      </c>
      <c r="P556" s="25" t="s">
        <v>41</v>
      </c>
      <c r="Q556" s="25" t="s">
        <v>42</v>
      </c>
      <c r="R556" s="25" t="s">
        <v>43</v>
      </c>
      <c r="S556" s="25" t="s">
        <v>44</v>
      </c>
      <c r="T556" s="37"/>
    </row>
    <row r="557" spans="2:19" s="75" customFormat="1" ht="15.75" hidden="1">
      <c r="B557" s="25" t="s">
        <v>96</v>
      </c>
      <c r="C557" s="25">
        <v>0.91</v>
      </c>
      <c r="D557" s="25">
        <v>0.92</v>
      </c>
      <c r="E557" s="25">
        <v>0.91</v>
      </c>
      <c r="F557" s="25">
        <v>0.9122137404580153</v>
      </c>
      <c r="G557" s="25">
        <v>0.876733595528876</v>
      </c>
      <c r="H557" s="25">
        <v>0.9222972972972973</v>
      </c>
      <c r="I557" s="25">
        <v>0.9147826086956522</v>
      </c>
      <c r="J557" s="25">
        <v>0.9558282208588957</v>
      </c>
      <c r="K557" s="25">
        <v>0.8390682901005824</v>
      </c>
      <c r="L557" s="25">
        <v>0.8960899839314408</v>
      </c>
      <c r="M557" s="25">
        <v>0.8823529411764706</v>
      </c>
      <c r="N557" s="25">
        <v>0.8845208845208845</v>
      </c>
      <c r="O557" s="25">
        <v>0.9453755431409062</v>
      </c>
      <c r="P557" s="25">
        <v>0.8913925191527715</v>
      </c>
      <c r="Q557" s="25">
        <v>0.9535762483130904</v>
      </c>
      <c r="R557" s="25">
        <v>0.9543049543049543</v>
      </c>
      <c r="S557" s="25">
        <v>0.94</v>
      </c>
    </row>
    <row r="558" spans="2:19" s="75" customFormat="1" ht="15.75" hidden="1">
      <c r="B558" s="25" t="s">
        <v>67</v>
      </c>
      <c r="C558" s="25">
        <v>0.88</v>
      </c>
      <c r="D558" s="25">
        <v>0.89</v>
      </c>
      <c r="E558" s="25">
        <v>0.87</v>
      </c>
      <c r="F558" s="25">
        <v>0.8954802259887006</v>
      </c>
      <c r="G558" s="25">
        <v>0.8695652173913043</v>
      </c>
      <c r="H558" s="25">
        <v>0.9298245614035088</v>
      </c>
      <c r="I558" s="25">
        <v>0.9061784897025171</v>
      </c>
      <c r="J558" s="25">
        <v>0.9589905362776026</v>
      </c>
      <c r="K558" s="25">
        <v>0.8137882018479033</v>
      </c>
      <c r="L558" s="25">
        <v>0.8353413654618473</v>
      </c>
      <c r="M558" s="25">
        <v>0.8865979381443299</v>
      </c>
      <c r="N558" s="25">
        <v>0.8888888888888888</v>
      </c>
      <c r="O558" s="25">
        <v>0.9128205128205128</v>
      </c>
      <c r="P558" s="25">
        <v>0.8523489932885906</v>
      </c>
      <c r="Q558" s="25">
        <v>0.8941798941798942</v>
      </c>
      <c r="R558" s="25">
        <v>0.924</v>
      </c>
      <c r="S558" s="25">
        <v>0.943089430894309</v>
      </c>
    </row>
    <row r="559" spans="2:19" s="75" customFormat="1" ht="15.75" hidden="1">
      <c r="B559" s="25" t="s">
        <v>75</v>
      </c>
      <c r="C559" s="25">
        <v>0.9</v>
      </c>
      <c r="D559" s="25">
        <v>0.9</v>
      </c>
      <c r="E559" s="25">
        <v>0.87</v>
      </c>
      <c r="F559" s="25">
        <v>0.9298245614035088</v>
      </c>
      <c r="G559" s="25">
        <v>0.8768104656595546</v>
      </c>
      <c r="H559" s="25">
        <v>0.8856382978723404</v>
      </c>
      <c r="I559" s="25">
        <v>0.9361702127659575</v>
      </c>
      <c r="J559" s="25">
        <v>0.9543269230769231</v>
      </c>
      <c r="K559" s="25">
        <v>0.8318300843759092</v>
      </c>
      <c r="L559" s="25">
        <v>0.9022801302931596</v>
      </c>
      <c r="M559" s="25">
        <v>0.8333333333333334</v>
      </c>
      <c r="N559" s="25">
        <v>0.8774193548387097</v>
      </c>
      <c r="O559" s="25">
        <v>0.8725099601593626</v>
      </c>
      <c r="P559" s="25">
        <v>0.9100877192982456</v>
      </c>
      <c r="Q559" s="25">
        <v>0.8990990990990991</v>
      </c>
      <c r="R559" s="25">
        <v>0.9396433470507545</v>
      </c>
      <c r="S559" s="25">
        <v>0.9358974358974359</v>
      </c>
    </row>
    <row r="560" spans="2:19" s="75" customFormat="1" ht="16.5" customHeight="1" hidden="1">
      <c r="B560" s="25" t="s">
        <v>78</v>
      </c>
      <c r="C560" s="25">
        <v>0.93</v>
      </c>
      <c r="D560" s="25">
        <v>0.95</v>
      </c>
      <c r="E560" s="25">
        <v>0.94</v>
      </c>
      <c r="F560" s="25">
        <v>0.975609756097561</v>
      </c>
      <c r="G560" s="25">
        <v>0.9073275862068966</v>
      </c>
      <c r="H560" s="25">
        <v>0.9334085778781038</v>
      </c>
      <c r="I560" s="25">
        <v>0.9714285714285714</v>
      </c>
      <c r="J560" s="25">
        <v>0.9672131147540983</v>
      </c>
      <c r="K560" s="25">
        <v>0.9064245810055865</v>
      </c>
      <c r="L560" s="25">
        <v>0.9094076655052264</v>
      </c>
      <c r="M560" s="25">
        <v>1</v>
      </c>
      <c r="N560" s="25">
        <v>0.9086021505376344</v>
      </c>
      <c r="O560" s="25">
        <v>0.9658986175115207</v>
      </c>
      <c r="P560" s="25">
        <v>0.9004739336492891</v>
      </c>
      <c r="Q560" s="25">
        <v>0.9642492339121552</v>
      </c>
      <c r="R560" s="25">
        <v>0.9867256637168141</v>
      </c>
      <c r="S560" s="25">
        <v>0.94</v>
      </c>
    </row>
    <row r="561" spans="2:19" s="75" customFormat="1" ht="16.5" customHeight="1" hidden="1">
      <c r="B561" s="25" t="s">
        <v>126</v>
      </c>
      <c r="C561" s="25">
        <v>0.98</v>
      </c>
      <c r="D561" s="25">
        <v>0.98</v>
      </c>
      <c r="E561" s="25">
        <v>0.96</v>
      </c>
      <c r="F561" s="25">
        <v>1</v>
      </c>
      <c r="G561" s="25">
        <v>0.9428571428571428</v>
      </c>
      <c r="H561" s="25">
        <v>0.972972972972973</v>
      </c>
      <c r="I561" s="25">
        <v>1</v>
      </c>
      <c r="J561" s="25">
        <v>1</v>
      </c>
      <c r="K561" s="25">
        <v>0.967741935483871</v>
      </c>
      <c r="L561" s="25">
        <v>0.9696969696969697</v>
      </c>
      <c r="M561" s="25" t="e">
        <v>#N/A</v>
      </c>
      <c r="N561" s="25">
        <v>0.875</v>
      </c>
      <c r="O561" s="25">
        <v>0.9733333333333334</v>
      </c>
      <c r="P561" s="25">
        <v>0.9130434782608695</v>
      </c>
      <c r="Q561" s="25">
        <v>0.9925</v>
      </c>
      <c r="R561" s="25">
        <v>0.9748427672955975</v>
      </c>
      <c r="S561" s="25">
        <v>0.9508196721311475</v>
      </c>
    </row>
    <row r="562" spans="2:19" s="75" customFormat="1" ht="15.75" hidden="1">
      <c r="B562" s="25" t="s">
        <v>124</v>
      </c>
      <c r="C562" s="25">
        <v>0.88</v>
      </c>
      <c r="D562" s="25">
        <v>0.89</v>
      </c>
      <c r="E562" s="25">
        <v>0.86</v>
      </c>
      <c r="F562" s="25">
        <v>0.9183006535947712</v>
      </c>
      <c r="G562" s="25">
        <v>0.8703510601320821</v>
      </c>
      <c r="H562" s="25">
        <v>0.8654970760233918</v>
      </c>
      <c r="I562" s="25">
        <v>0.8930635838150289</v>
      </c>
      <c r="J562" s="25">
        <v>0.9466666666666667</v>
      </c>
      <c r="K562" s="25">
        <v>0.8189579684763573</v>
      </c>
      <c r="L562" s="25">
        <v>0.8939179632248939</v>
      </c>
      <c r="M562" s="25">
        <v>0.8666666666666667</v>
      </c>
      <c r="N562" s="25">
        <v>0.8658536585365854</v>
      </c>
      <c r="O562" s="25">
        <v>0.8543046357615894</v>
      </c>
      <c r="P562" s="25">
        <v>0.87527352297593</v>
      </c>
      <c r="Q562" s="25">
        <v>0.8824324324324324</v>
      </c>
      <c r="R562" s="25">
        <v>0.9348722176422094</v>
      </c>
      <c r="S562" s="25">
        <v>0.9184549356223176</v>
      </c>
    </row>
    <row r="563" spans="2:19" s="75" customFormat="1" ht="15.75" hidden="1">
      <c r="B563" s="72"/>
      <c r="C563" s="69"/>
      <c r="D563" s="69"/>
      <c r="E563" s="69"/>
      <c r="F563" s="69"/>
      <c r="G563" s="69"/>
      <c r="H563" s="69"/>
      <c r="I563" s="69"/>
      <c r="J563" s="69"/>
      <c r="K563" s="69"/>
      <c r="L563" s="69"/>
      <c r="M563" s="69"/>
      <c r="S563" s="28"/>
    </row>
    <row r="564" spans="2:19" s="75" customFormat="1" ht="15.75" hidden="1">
      <c r="B564" s="91" t="s">
        <v>193</v>
      </c>
      <c r="O564" s="47"/>
      <c r="P564" s="47"/>
      <c r="Q564" s="47"/>
      <c r="R564" s="47"/>
      <c r="S564" s="28"/>
    </row>
    <row r="565" spans="1:20" s="75" customFormat="1" ht="15.75" hidden="1">
      <c r="A565" s="76"/>
      <c r="B565" s="25"/>
      <c r="C565" s="25" t="s">
        <v>104</v>
      </c>
      <c r="D565" s="25" t="s">
        <v>191</v>
      </c>
      <c r="E565" s="25" t="s">
        <v>192</v>
      </c>
      <c r="F565" s="25" t="s">
        <v>143</v>
      </c>
      <c r="G565" s="25" t="s">
        <v>73</v>
      </c>
      <c r="H565" s="25" t="s">
        <v>33</v>
      </c>
      <c r="I565" s="25" t="s">
        <v>34</v>
      </c>
      <c r="J565" s="25" t="s">
        <v>35</v>
      </c>
      <c r="K565" s="25" t="s">
        <v>103</v>
      </c>
      <c r="L565" s="25" t="s">
        <v>37</v>
      </c>
      <c r="M565" s="25" t="s">
        <v>38</v>
      </c>
      <c r="N565" s="25" t="s">
        <v>102</v>
      </c>
      <c r="O565" s="25" t="s">
        <v>40</v>
      </c>
      <c r="P565" s="25" t="s">
        <v>41</v>
      </c>
      <c r="Q565" s="25" t="s">
        <v>42</v>
      </c>
      <c r="R565" s="25" t="s">
        <v>43</v>
      </c>
      <c r="S565" s="25" t="s">
        <v>44</v>
      </c>
      <c r="T565" s="37"/>
    </row>
    <row r="566" spans="2:19" s="75" customFormat="1" ht="15.75" hidden="1">
      <c r="B566" s="25" t="s">
        <v>96</v>
      </c>
      <c r="C566" s="25">
        <v>0.92</v>
      </c>
      <c r="D566" s="25">
        <v>0.93</v>
      </c>
      <c r="E566" s="25">
        <v>0.91</v>
      </c>
      <c r="F566" s="25">
        <v>0.9</v>
      </c>
      <c r="G566" s="25">
        <v>0.9</v>
      </c>
      <c r="H566" s="25">
        <v>0.94</v>
      </c>
      <c r="I566" s="25">
        <v>0.9</v>
      </c>
      <c r="J566" s="25">
        <v>0.96</v>
      </c>
      <c r="K566" s="25">
        <v>0.83</v>
      </c>
      <c r="L566" s="25">
        <v>0.91</v>
      </c>
      <c r="M566" s="25">
        <v>0.85</v>
      </c>
      <c r="N566" s="25">
        <v>0.96</v>
      </c>
      <c r="O566" s="25">
        <v>0.95</v>
      </c>
      <c r="P566" s="25">
        <v>0.92</v>
      </c>
      <c r="Q566" s="25">
        <v>0.96</v>
      </c>
      <c r="R566" s="25">
        <v>0.97</v>
      </c>
      <c r="S566" s="25">
        <v>0.93</v>
      </c>
    </row>
    <row r="567" spans="2:19" s="75" customFormat="1" ht="15.75" hidden="1">
      <c r="B567" s="25" t="s">
        <v>67</v>
      </c>
      <c r="C567" s="25">
        <v>0.89</v>
      </c>
      <c r="D567" s="25">
        <v>0.9</v>
      </c>
      <c r="E567" s="25">
        <v>0.86</v>
      </c>
      <c r="F567" s="25">
        <v>0.89</v>
      </c>
      <c r="G567" s="25">
        <v>0.88</v>
      </c>
      <c r="H567" s="25">
        <v>0.93</v>
      </c>
      <c r="I567" s="25">
        <v>0.9</v>
      </c>
      <c r="J567" s="25">
        <v>0.95</v>
      </c>
      <c r="K567" s="25">
        <v>0.8</v>
      </c>
      <c r="L567" s="25">
        <v>0.84</v>
      </c>
      <c r="M567" s="25">
        <v>0.85</v>
      </c>
      <c r="N567" s="25">
        <v>1</v>
      </c>
      <c r="O567" s="25">
        <v>0.95</v>
      </c>
      <c r="P567" s="25">
        <v>0.91</v>
      </c>
      <c r="Q567" s="25">
        <v>0.91</v>
      </c>
      <c r="R567" s="25">
        <v>0.95</v>
      </c>
      <c r="S567" s="25">
        <v>0.9</v>
      </c>
    </row>
    <row r="568" spans="2:19" s="75" customFormat="1" ht="15.75" hidden="1">
      <c r="B568" s="25" t="s">
        <v>75</v>
      </c>
      <c r="C568" s="25">
        <v>0.91</v>
      </c>
      <c r="D568" s="25">
        <v>0.92</v>
      </c>
      <c r="E568" s="25">
        <v>0.88</v>
      </c>
      <c r="F568" s="25">
        <v>0.94</v>
      </c>
      <c r="G568" s="25">
        <v>0.91</v>
      </c>
      <c r="H568" s="25">
        <v>0.89</v>
      </c>
      <c r="I568" s="25">
        <v>0.91</v>
      </c>
      <c r="J568" s="25">
        <v>0.96</v>
      </c>
      <c r="K568" s="25">
        <v>0.82</v>
      </c>
      <c r="L568" s="25">
        <v>0.91</v>
      </c>
      <c r="M568" s="25">
        <v>0.84</v>
      </c>
      <c r="N568" s="25">
        <v>0.95</v>
      </c>
      <c r="O568" s="25">
        <v>0.93</v>
      </c>
      <c r="P568" s="25">
        <v>0.92</v>
      </c>
      <c r="Q568" s="25">
        <v>0.92</v>
      </c>
      <c r="R568" s="25">
        <v>0.96</v>
      </c>
      <c r="S568" s="25">
        <v>0.94</v>
      </c>
    </row>
    <row r="569" spans="2:19" s="75" customFormat="1" ht="15.75" hidden="1">
      <c r="B569" s="25" t="s">
        <v>78</v>
      </c>
      <c r="C569" s="25">
        <v>0.94</v>
      </c>
      <c r="D569" s="25">
        <v>0.95</v>
      </c>
      <c r="E569" s="25">
        <v>0.94</v>
      </c>
      <c r="F569" s="25">
        <v>0.92</v>
      </c>
      <c r="G569" s="25">
        <v>0.95</v>
      </c>
      <c r="H569" s="25">
        <v>0.95</v>
      </c>
      <c r="I569" s="25">
        <v>0.83</v>
      </c>
      <c r="J569" s="25">
        <v>0.97</v>
      </c>
      <c r="K569" s="25">
        <v>0.92</v>
      </c>
      <c r="L569" s="25">
        <v>0.92</v>
      </c>
      <c r="M569" s="25">
        <v>0.88</v>
      </c>
      <c r="N569" s="25">
        <v>0.97</v>
      </c>
      <c r="O569" s="25">
        <v>0.96</v>
      </c>
      <c r="P569" s="25">
        <v>0.93</v>
      </c>
      <c r="Q569" s="25">
        <v>0.97</v>
      </c>
      <c r="R569" s="25">
        <v>0.99</v>
      </c>
      <c r="S569" s="25">
        <v>0.91</v>
      </c>
    </row>
    <row r="570" spans="2:19" s="75" customFormat="1" ht="15.75" hidden="1">
      <c r="B570" s="25" t="s">
        <v>126</v>
      </c>
      <c r="C570" s="25">
        <v>0.98</v>
      </c>
      <c r="D570" s="25">
        <v>0.99</v>
      </c>
      <c r="E570" s="25">
        <v>0.97</v>
      </c>
      <c r="F570" s="25">
        <v>1</v>
      </c>
      <c r="G570" s="25">
        <v>0.97</v>
      </c>
      <c r="H570" s="25">
        <v>0.98</v>
      </c>
      <c r="I570" s="25" t="e">
        <v>#N/A</v>
      </c>
      <c r="J570" s="25">
        <v>1</v>
      </c>
      <c r="K570" s="25">
        <v>1</v>
      </c>
      <c r="L570" s="25">
        <v>0.98</v>
      </c>
      <c r="M570" s="25" t="e">
        <v>#N/A</v>
      </c>
      <c r="N570" s="25">
        <v>0.99</v>
      </c>
      <c r="O570" s="25">
        <v>1</v>
      </c>
      <c r="P570" s="25">
        <v>0.92</v>
      </c>
      <c r="Q570" s="25">
        <v>0.99</v>
      </c>
      <c r="R570" s="25">
        <v>1</v>
      </c>
      <c r="S570" s="25">
        <v>1</v>
      </c>
    </row>
    <row r="571" spans="2:19" s="75" customFormat="1" ht="15.75" hidden="1">
      <c r="B571" s="25" t="s">
        <v>124</v>
      </c>
      <c r="C571" s="25">
        <v>0.89</v>
      </c>
      <c r="D571" s="25">
        <v>0.91</v>
      </c>
      <c r="E571" s="25">
        <v>0.86</v>
      </c>
      <c r="F571" s="25">
        <v>0.89</v>
      </c>
      <c r="G571" s="25">
        <v>0.9</v>
      </c>
      <c r="H571" s="25">
        <v>0.9</v>
      </c>
      <c r="I571" s="25">
        <v>0.89</v>
      </c>
      <c r="J571" s="25">
        <v>0.96</v>
      </c>
      <c r="K571" s="25">
        <v>0.81</v>
      </c>
      <c r="L571" s="25">
        <v>0.9</v>
      </c>
      <c r="M571" s="25">
        <v>0.83</v>
      </c>
      <c r="N571" s="25">
        <v>0.96</v>
      </c>
      <c r="O571" s="25">
        <v>0.91</v>
      </c>
      <c r="P571" s="25">
        <v>0.92</v>
      </c>
      <c r="Q571" s="25">
        <v>0.91</v>
      </c>
      <c r="R571" s="25">
        <v>0.95</v>
      </c>
      <c r="S571" s="25">
        <v>0.91</v>
      </c>
    </row>
    <row r="572" spans="2:19" s="75" customFormat="1" ht="15.75" hidden="1">
      <c r="B572" s="72"/>
      <c r="C572" s="69"/>
      <c r="D572" s="69"/>
      <c r="E572" s="69"/>
      <c r="F572" s="69"/>
      <c r="G572" s="69"/>
      <c r="H572" s="69"/>
      <c r="I572" s="69"/>
      <c r="J572" s="69"/>
      <c r="K572" s="69"/>
      <c r="L572" s="69"/>
      <c r="M572" s="69"/>
      <c r="S572" s="28"/>
    </row>
    <row r="573" spans="2:19" s="83" customFormat="1" ht="15.75" hidden="1">
      <c r="B573" s="117" t="s">
        <v>194</v>
      </c>
      <c r="O573" s="47"/>
      <c r="P573" s="47"/>
      <c r="Q573" s="47"/>
      <c r="R573" s="47"/>
      <c r="S573" s="28"/>
    </row>
    <row r="574" spans="1:20" s="83" customFormat="1" ht="15.75" hidden="1">
      <c r="A574" s="84"/>
      <c r="B574" s="25"/>
      <c r="C574" s="25" t="s">
        <v>104</v>
      </c>
      <c r="D574" s="25" t="s">
        <v>191</v>
      </c>
      <c r="E574" s="25" t="s">
        <v>192</v>
      </c>
      <c r="F574" s="25" t="s">
        <v>143</v>
      </c>
      <c r="G574" s="25" t="s">
        <v>73</v>
      </c>
      <c r="H574" s="25" t="s">
        <v>33</v>
      </c>
      <c r="I574" s="25" t="s">
        <v>34</v>
      </c>
      <c r="J574" s="25" t="s">
        <v>35</v>
      </c>
      <c r="K574" s="25" t="s">
        <v>103</v>
      </c>
      <c r="L574" s="25" t="s">
        <v>37</v>
      </c>
      <c r="M574" s="25" t="s">
        <v>38</v>
      </c>
      <c r="N574" s="25" t="s">
        <v>102</v>
      </c>
      <c r="O574" s="25" t="s">
        <v>40</v>
      </c>
      <c r="P574" s="25" t="s">
        <v>41</v>
      </c>
      <c r="Q574" s="25" t="s">
        <v>42</v>
      </c>
      <c r="R574" s="25" t="s">
        <v>43</v>
      </c>
      <c r="S574" s="25" t="s">
        <v>44</v>
      </c>
      <c r="T574" s="37"/>
    </row>
    <row r="575" spans="2:19" s="83" customFormat="1" ht="15.75" hidden="1">
      <c r="B575" s="25" t="s">
        <v>148</v>
      </c>
      <c r="C575" s="25">
        <f>C557</f>
        <v>0.91</v>
      </c>
      <c r="D575" s="25">
        <f aca="true" t="shared" si="18" ref="D575:S575">D557</f>
        <v>0.92</v>
      </c>
      <c r="E575" s="25">
        <f t="shared" si="18"/>
        <v>0.91</v>
      </c>
      <c r="F575" s="25">
        <f t="shared" si="18"/>
        <v>0.9122137404580153</v>
      </c>
      <c r="G575" s="25">
        <f t="shared" si="18"/>
        <v>0.876733595528876</v>
      </c>
      <c r="H575" s="25">
        <f t="shared" si="18"/>
        <v>0.9222972972972973</v>
      </c>
      <c r="I575" s="25">
        <f t="shared" si="18"/>
        <v>0.9147826086956522</v>
      </c>
      <c r="J575" s="25">
        <f t="shared" si="18"/>
        <v>0.9558282208588957</v>
      </c>
      <c r="K575" s="25">
        <f t="shared" si="18"/>
        <v>0.8390682901005824</v>
      </c>
      <c r="L575" s="25">
        <f t="shared" si="18"/>
        <v>0.8960899839314408</v>
      </c>
      <c r="M575" s="25">
        <f t="shared" si="18"/>
        <v>0.8823529411764706</v>
      </c>
      <c r="N575" s="25">
        <f t="shared" si="18"/>
        <v>0.8845208845208845</v>
      </c>
      <c r="O575" s="25">
        <f t="shared" si="18"/>
        <v>0.9453755431409062</v>
      </c>
      <c r="P575" s="25">
        <f t="shared" si="18"/>
        <v>0.8913925191527715</v>
      </c>
      <c r="Q575" s="25">
        <f t="shared" si="18"/>
        <v>0.9535762483130904</v>
      </c>
      <c r="R575" s="25">
        <f t="shared" si="18"/>
        <v>0.9543049543049543</v>
      </c>
      <c r="S575" s="25">
        <f t="shared" si="18"/>
        <v>0.94</v>
      </c>
    </row>
    <row r="576" spans="2:19" s="83" customFormat="1" ht="15.75" hidden="1">
      <c r="B576" s="25" t="s">
        <v>174</v>
      </c>
      <c r="C576" s="25">
        <f>C566</f>
        <v>0.92</v>
      </c>
      <c r="D576" s="25">
        <f aca="true" t="shared" si="19" ref="D576:S576">D566</f>
        <v>0.93</v>
      </c>
      <c r="E576" s="25">
        <f t="shared" si="19"/>
        <v>0.91</v>
      </c>
      <c r="F576" s="25">
        <f t="shared" si="19"/>
        <v>0.9</v>
      </c>
      <c r="G576" s="25">
        <f t="shared" si="19"/>
        <v>0.9</v>
      </c>
      <c r="H576" s="25">
        <f t="shared" si="19"/>
        <v>0.94</v>
      </c>
      <c r="I576" s="25">
        <f t="shared" si="19"/>
        <v>0.9</v>
      </c>
      <c r="J576" s="25">
        <f t="shared" si="19"/>
        <v>0.96</v>
      </c>
      <c r="K576" s="25">
        <f t="shared" si="19"/>
        <v>0.83</v>
      </c>
      <c r="L576" s="25">
        <f t="shared" si="19"/>
        <v>0.91</v>
      </c>
      <c r="M576" s="25">
        <f t="shared" si="19"/>
        <v>0.85</v>
      </c>
      <c r="N576" s="25">
        <f t="shared" si="19"/>
        <v>0.96</v>
      </c>
      <c r="O576" s="25">
        <f t="shared" si="19"/>
        <v>0.95</v>
      </c>
      <c r="P576" s="25">
        <f t="shared" si="19"/>
        <v>0.92</v>
      </c>
      <c r="Q576" s="25">
        <f t="shared" si="19"/>
        <v>0.96</v>
      </c>
      <c r="R576" s="25">
        <f t="shared" si="19"/>
        <v>0.97</v>
      </c>
      <c r="S576" s="25">
        <f t="shared" si="19"/>
        <v>0.93</v>
      </c>
    </row>
    <row r="577" spans="2:19" s="83" customFormat="1" ht="15.75" hidden="1">
      <c r="B577" s="81"/>
      <c r="C577" s="80"/>
      <c r="D577" s="80"/>
      <c r="E577" s="80"/>
      <c r="F577" s="80"/>
      <c r="G577" s="80"/>
      <c r="H577" s="80"/>
      <c r="I577" s="80"/>
      <c r="J577" s="80"/>
      <c r="K577" s="80"/>
      <c r="L577" s="80"/>
      <c r="M577" s="80"/>
      <c r="S577" s="28"/>
    </row>
    <row r="578" spans="2:19" s="83" customFormat="1" ht="15.75" hidden="1">
      <c r="B578" s="117" t="s">
        <v>195</v>
      </c>
      <c r="O578" s="47"/>
      <c r="P578" s="47"/>
      <c r="Q578" s="47"/>
      <c r="R578" s="47"/>
      <c r="S578" s="28"/>
    </row>
    <row r="579" spans="1:20" s="83" customFormat="1" ht="15.75" hidden="1">
      <c r="A579" s="84"/>
      <c r="B579" s="25"/>
      <c r="C579" s="25" t="s">
        <v>104</v>
      </c>
      <c r="D579" s="25" t="s">
        <v>191</v>
      </c>
      <c r="E579" s="25" t="s">
        <v>192</v>
      </c>
      <c r="F579" s="25" t="s">
        <v>143</v>
      </c>
      <c r="G579" s="25" t="s">
        <v>73</v>
      </c>
      <c r="H579" s="25" t="s">
        <v>33</v>
      </c>
      <c r="I579" s="25" t="s">
        <v>34</v>
      </c>
      <c r="J579" s="25" t="s">
        <v>35</v>
      </c>
      <c r="K579" s="25" t="s">
        <v>103</v>
      </c>
      <c r="L579" s="25" t="s">
        <v>37</v>
      </c>
      <c r="M579" s="25" t="s">
        <v>38</v>
      </c>
      <c r="N579" s="25" t="s">
        <v>102</v>
      </c>
      <c r="O579" s="25" t="s">
        <v>40</v>
      </c>
      <c r="P579" s="25" t="s">
        <v>41</v>
      </c>
      <c r="Q579" s="25" t="s">
        <v>42</v>
      </c>
      <c r="R579" s="25" t="s">
        <v>43</v>
      </c>
      <c r="S579" s="25" t="s">
        <v>44</v>
      </c>
      <c r="T579" s="37"/>
    </row>
    <row r="580" spans="2:19" s="83" customFormat="1" ht="15.75" hidden="1">
      <c r="B580" s="25" t="s">
        <v>148</v>
      </c>
      <c r="C580" s="25">
        <f>C558</f>
        <v>0.88</v>
      </c>
      <c r="D580" s="25">
        <f aca="true" t="shared" si="20" ref="D580:S580">D558</f>
        <v>0.89</v>
      </c>
      <c r="E580" s="25">
        <f t="shared" si="20"/>
        <v>0.87</v>
      </c>
      <c r="F580" s="25">
        <f t="shared" si="20"/>
        <v>0.8954802259887006</v>
      </c>
      <c r="G580" s="25">
        <f t="shared" si="20"/>
        <v>0.8695652173913043</v>
      </c>
      <c r="H580" s="25">
        <f t="shared" si="20"/>
        <v>0.9298245614035088</v>
      </c>
      <c r="I580" s="25">
        <f t="shared" si="20"/>
        <v>0.9061784897025171</v>
      </c>
      <c r="J580" s="25">
        <f t="shared" si="20"/>
        <v>0.9589905362776026</v>
      </c>
      <c r="K580" s="25">
        <f t="shared" si="20"/>
        <v>0.8137882018479033</v>
      </c>
      <c r="L580" s="25">
        <f t="shared" si="20"/>
        <v>0.8353413654618473</v>
      </c>
      <c r="M580" s="25">
        <f t="shared" si="20"/>
        <v>0.8865979381443299</v>
      </c>
      <c r="N580" s="25">
        <f t="shared" si="20"/>
        <v>0.8888888888888888</v>
      </c>
      <c r="O580" s="25">
        <f t="shared" si="20"/>
        <v>0.9128205128205128</v>
      </c>
      <c r="P580" s="25">
        <f t="shared" si="20"/>
        <v>0.8523489932885906</v>
      </c>
      <c r="Q580" s="25">
        <f t="shared" si="20"/>
        <v>0.8941798941798942</v>
      </c>
      <c r="R580" s="25">
        <f t="shared" si="20"/>
        <v>0.924</v>
      </c>
      <c r="S580" s="25">
        <f t="shared" si="20"/>
        <v>0.943089430894309</v>
      </c>
    </row>
    <row r="581" spans="2:19" s="83" customFormat="1" ht="15.75" hidden="1">
      <c r="B581" s="25" t="s">
        <v>174</v>
      </c>
      <c r="C581" s="25">
        <f>C567</f>
        <v>0.89</v>
      </c>
      <c r="D581" s="25">
        <f aca="true" t="shared" si="21" ref="D581:S581">D567</f>
        <v>0.9</v>
      </c>
      <c r="E581" s="25">
        <f t="shared" si="21"/>
        <v>0.86</v>
      </c>
      <c r="F581" s="25">
        <f t="shared" si="21"/>
        <v>0.89</v>
      </c>
      <c r="G581" s="25">
        <f t="shared" si="21"/>
        <v>0.88</v>
      </c>
      <c r="H581" s="25">
        <f t="shared" si="21"/>
        <v>0.93</v>
      </c>
      <c r="I581" s="25">
        <f t="shared" si="21"/>
        <v>0.9</v>
      </c>
      <c r="J581" s="25">
        <f t="shared" si="21"/>
        <v>0.95</v>
      </c>
      <c r="K581" s="25">
        <f t="shared" si="21"/>
        <v>0.8</v>
      </c>
      <c r="L581" s="25">
        <f t="shared" si="21"/>
        <v>0.84</v>
      </c>
      <c r="M581" s="25">
        <f t="shared" si="21"/>
        <v>0.85</v>
      </c>
      <c r="N581" s="25">
        <f t="shared" si="21"/>
        <v>1</v>
      </c>
      <c r="O581" s="25">
        <f t="shared" si="21"/>
        <v>0.95</v>
      </c>
      <c r="P581" s="25">
        <f t="shared" si="21"/>
        <v>0.91</v>
      </c>
      <c r="Q581" s="25">
        <f t="shared" si="21"/>
        <v>0.91</v>
      </c>
      <c r="R581" s="25">
        <f t="shared" si="21"/>
        <v>0.95</v>
      </c>
      <c r="S581" s="25">
        <f t="shared" si="21"/>
        <v>0.9</v>
      </c>
    </row>
    <row r="582" spans="2:19" s="83" customFormat="1" ht="15.75" hidden="1">
      <c r="B582" s="81"/>
      <c r="C582" s="80"/>
      <c r="D582" s="80"/>
      <c r="E582" s="80"/>
      <c r="F582" s="80"/>
      <c r="G582" s="80"/>
      <c r="H582" s="80"/>
      <c r="I582" s="80"/>
      <c r="J582" s="80"/>
      <c r="K582" s="80"/>
      <c r="L582" s="80"/>
      <c r="M582" s="80"/>
      <c r="S582" s="28"/>
    </row>
    <row r="583" spans="2:19" s="83" customFormat="1" ht="15.75" hidden="1">
      <c r="B583" s="117" t="s">
        <v>196</v>
      </c>
      <c r="O583" s="47"/>
      <c r="P583" s="47"/>
      <c r="Q583" s="47"/>
      <c r="R583" s="47"/>
      <c r="S583" s="28"/>
    </row>
    <row r="584" spans="1:20" s="83" customFormat="1" ht="15.75" hidden="1">
      <c r="A584" s="84"/>
      <c r="B584" s="25"/>
      <c r="C584" s="25" t="s">
        <v>104</v>
      </c>
      <c r="D584" s="25" t="s">
        <v>191</v>
      </c>
      <c r="E584" s="25" t="s">
        <v>192</v>
      </c>
      <c r="F584" s="25" t="s">
        <v>143</v>
      </c>
      <c r="G584" s="25" t="s">
        <v>73</v>
      </c>
      <c r="H584" s="25" t="s">
        <v>33</v>
      </c>
      <c r="I584" s="25" t="s">
        <v>34</v>
      </c>
      <c r="J584" s="25" t="s">
        <v>35</v>
      </c>
      <c r="K584" s="25" t="s">
        <v>103</v>
      </c>
      <c r="L584" s="25" t="s">
        <v>37</v>
      </c>
      <c r="M584" s="25" t="s">
        <v>38</v>
      </c>
      <c r="N584" s="25" t="s">
        <v>102</v>
      </c>
      <c r="O584" s="25" t="s">
        <v>40</v>
      </c>
      <c r="P584" s="25" t="s">
        <v>41</v>
      </c>
      <c r="Q584" s="25" t="s">
        <v>42</v>
      </c>
      <c r="R584" s="25" t="s">
        <v>43</v>
      </c>
      <c r="S584" s="25" t="s">
        <v>44</v>
      </c>
      <c r="T584" s="37"/>
    </row>
    <row r="585" spans="2:19" s="83" customFormat="1" ht="15.75" hidden="1">
      <c r="B585" s="25" t="s">
        <v>148</v>
      </c>
      <c r="C585" s="25">
        <f>C559</f>
        <v>0.9</v>
      </c>
      <c r="D585" s="25">
        <f aca="true" t="shared" si="22" ref="D585:S585">D559</f>
        <v>0.9</v>
      </c>
      <c r="E585" s="25">
        <f t="shared" si="22"/>
        <v>0.87</v>
      </c>
      <c r="F585" s="25">
        <f t="shared" si="22"/>
        <v>0.9298245614035088</v>
      </c>
      <c r="G585" s="25">
        <f t="shared" si="22"/>
        <v>0.8768104656595546</v>
      </c>
      <c r="H585" s="25">
        <f t="shared" si="22"/>
        <v>0.8856382978723404</v>
      </c>
      <c r="I585" s="25">
        <f t="shared" si="22"/>
        <v>0.9361702127659575</v>
      </c>
      <c r="J585" s="25">
        <f t="shared" si="22"/>
        <v>0.9543269230769231</v>
      </c>
      <c r="K585" s="25">
        <f t="shared" si="22"/>
        <v>0.8318300843759092</v>
      </c>
      <c r="L585" s="25">
        <f t="shared" si="22"/>
        <v>0.9022801302931596</v>
      </c>
      <c r="M585" s="25">
        <f t="shared" si="22"/>
        <v>0.8333333333333334</v>
      </c>
      <c r="N585" s="25">
        <f t="shared" si="22"/>
        <v>0.8774193548387097</v>
      </c>
      <c r="O585" s="25">
        <f t="shared" si="22"/>
        <v>0.8725099601593626</v>
      </c>
      <c r="P585" s="25">
        <f t="shared" si="22"/>
        <v>0.9100877192982456</v>
      </c>
      <c r="Q585" s="25">
        <f t="shared" si="22"/>
        <v>0.8990990990990991</v>
      </c>
      <c r="R585" s="25">
        <f t="shared" si="22"/>
        <v>0.9396433470507545</v>
      </c>
      <c r="S585" s="25">
        <f t="shared" si="22"/>
        <v>0.9358974358974359</v>
      </c>
    </row>
    <row r="586" spans="2:19" s="83" customFormat="1" ht="15.75" hidden="1">
      <c r="B586" s="25" t="s">
        <v>174</v>
      </c>
      <c r="C586" s="25">
        <f>C568</f>
        <v>0.91</v>
      </c>
      <c r="D586" s="25">
        <f aca="true" t="shared" si="23" ref="D586:S586">D568</f>
        <v>0.92</v>
      </c>
      <c r="E586" s="25">
        <f t="shared" si="23"/>
        <v>0.88</v>
      </c>
      <c r="F586" s="25">
        <f t="shared" si="23"/>
        <v>0.94</v>
      </c>
      <c r="G586" s="25">
        <f t="shared" si="23"/>
        <v>0.91</v>
      </c>
      <c r="H586" s="25">
        <f t="shared" si="23"/>
        <v>0.89</v>
      </c>
      <c r="I586" s="25">
        <f t="shared" si="23"/>
        <v>0.91</v>
      </c>
      <c r="J586" s="25">
        <f t="shared" si="23"/>
        <v>0.96</v>
      </c>
      <c r="K586" s="25">
        <f t="shared" si="23"/>
        <v>0.82</v>
      </c>
      <c r="L586" s="25">
        <f t="shared" si="23"/>
        <v>0.91</v>
      </c>
      <c r="M586" s="25">
        <f t="shared" si="23"/>
        <v>0.84</v>
      </c>
      <c r="N586" s="25">
        <f t="shared" si="23"/>
        <v>0.95</v>
      </c>
      <c r="O586" s="25">
        <f t="shared" si="23"/>
        <v>0.93</v>
      </c>
      <c r="P586" s="25">
        <f t="shared" si="23"/>
        <v>0.92</v>
      </c>
      <c r="Q586" s="25">
        <f t="shared" si="23"/>
        <v>0.92</v>
      </c>
      <c r="R586" s="25">
        <f t="shared" si="23"/>
        <v>0.96</v>
      </c>
      <c r="S586" s="25">
        <f t="shared" si="23"/>
        <v>0.94</v>
      </c>
    </row>
    <row r="587" spans="2:19" s="83" customFormat="1" ht="15.75" hidden="1">
      <c r="B587" s="81"/>
      <c r="C587" s="80"/>
      <c r="D587" s="80"/>
      <c r="E587" s="80"/>
      <c r="F587" s="80"/>
      <c r="G587" s="80"/>
      <c r="H587" s="80"/>
      <c r="I587" s="80"/>
      <c r="J587" s="80"/>
      <c r="K587" s="80"/>
      <c r="L587" s="80"/>
      <c r="M587" s="80"/>
      <c r="S587" s="28"/>
    </row>
    <row r="588" spans="2:19" s="83" customFormat="1" ht="15.75" hidden="1">
      <c r="B588" s="117" t="s">
        <v>197</v>
      </c>
      <c r="O588" s="47"/>
      <c r="P588" s="47"/>
      <c r="Q588" s="47"/>
      <c r="R588" s="47"/>
      <c r="S588" s="28"/>
    </row>
    <row r="589" spans="1:20" s="83" customFormat="1" ht="15.75" hidden="1">
      <c r="A589" s="84"/>
      <c r="B589" s="25"/>
      <c r="C589" s="25" t="s">
        <v>104</v>
      </c>
      <c r="D589" s="25" t="s">
        <v>191</v>
      </c>
      <c r="E589" s="25" t="s">
        <v>192</v>
      </c>
      <c r="F589" s="25" t="s">
        <v>143</v>
      </c>
      <c r="G589" s="25" t="s">
        <v>73</v>
      </c>
      <c r="H589" s="25" t="s">
        <v>33</v>
      </c>
      <c r="I589" s="25" t="s">
        <v>34</v>
      </c>
      <c r="J589" s="25" t="s">
        <v>35</v>
      </c>
      <c r="K589" s="25" t="s">
        <v>103</v>
      </c>
      <c r="L589" s="25" t="s">
        <v>37</v>
      </c>
      <c r="M589" s="25" t="s">
        <v>38</v>
      </c>
      <c r="N589" s="25" t="s">
        <v>102</v>
      </c>
      <c r="O589" s="25" t="s">
        <v>40</v>
      </c>
      <c r="P589" s="25" t="s">
        <v>41</v>
      </c>
      <c r="Q589" s="25" t="s">
        <v>42</v>
      </c>
      <c r="R589" s="25" t="s">
        <v>43</v>
      </c>
      <c r="S589" s="25" t="s">
        <v>44</v>
      </c>
      <c r="T589" s="37"/>
    </row>
    <row r="590" spans="2:19" s="83" customFormat="1" ht="16.5" customHeight="1" hidden="1">
      <c r="B590" s="25" t="s">
        <v>148</v>
      </c>
      <c r="C590" s="25">
        <f>C560</f>
        <v>0.93</v>
      </c>
      <c r="D590" s="25">
        <f aca="true" t="shared" si="24" ref="D590:S590">D560</f>
        <v>0.95</v>
      </c>
      <c r="E590" s="25">
        <f t="shared" si="24"/>
        <v>0.94</v>
      </c>
      <c r="F590" s="25">
        <f t="shared" si="24"/>
        <v>0.975609756097561</v>
      </c>
      <c r="G590" s="25">
        <f t="shared" si="24"/>
        <v>0.9073275862068966</v>
      </c>
      <c r="H590" s="25">
        <f t="shared" si="24"/>
        <v>0.9334085778781038</v>
      </c>
      <c r="I590" s="25">
        <f t="shared" si="24"/>
        <v>0.9714285714285714</v>
      </c>
      <c r="J590" s="25">
        <f t="shared" si="24"/>
        <v>0.9672131147540983</v>
      </c>
      <c r="K590" s="25">
        <f t="shared" si="24"/>
        <v>0.9064245810055865</v>
      </c>
      <c r="L590" s="25">
        <f t="shared" si="24"/>
        <v>0.9094076655052264</v>
      </c>
      <c r="M590" s="25">
        <f t="shared" si="24"/>
        <v>1</v>
      </c>
      <c r="N590" s="25">
        <f t="shared" si="24"/>
        <v>0.9086021505376344</v>
      </c>
      <c r="O590" s="25">
        <f t="shared" si="24"/>
        <v>0.9658986175115207</v>
      </c>
      <c r="P590" s="25">
        <f t="shared" si="24"/>
        <v>0.9004739336492891</v>
      </c>
      <c r="Q590" s="25">
        <f t="shared" si="24"/>
        <v>0.9642492339121552</v>
      </c>
      <c r="R590" s="25">
        <f t="shared" si="24"/>
        <v>0.9867256637168141</v>
      </c>
      <c r="S590" s="25">
        <f t="shared" si="24"/>
        <v>0.94</v>
      </c>
    </row>
    <row r="591" spans="2:19" s="83" customFormat="1" ht="15.75" hidden="1">
      <c r="B591" s="25" t="s">
        <v>174</v>
      </c>
      <c r="C591" s="25">
        <f>C569</f>
        <v>0.94</v>
      </c>
      <c r="D591" s="25">
        <f aca="true" t="shared" si="25" ref="D591:S591">D569</f>
        <v>0.95</v>
      </c>
      <c r="E591" s="25">
        <f t="shared" si="25"/>
        <v>0.94</v>
      </c>
      <c r="F591" s="25">
        <f t="shared" si="25"/>
        <v>0.92</v>
      </c>
      <c r="G591" s="25">
        <f t="shared" si="25"/>
        <v>0.95</v>
      </c>
      <c r="H591" s="25">
        <f t="shared" si="25"/>
        <v>0.95</v>
      </c>
      <c r="I591" s="25">
        <f t="shared" si="25"/>
        <v>0.83</v>
      </c>
      <c r="J591" s="25">
        <f t="shared" si="25"/>
        <v>0.97</v>
      </c>
      <c r="K591" s="25">
        <f t="shared" si="25"/>
        <v>0.92</v>
      </c>
      <c r="L591" s="25">
        <f t="shared" si="25"/>
        <v>0.92</v>
      </c>
      <c r="M591" s="25">
        <f t="shared" si="25"/>
        <v>0.88</v>
      </c>
      <c r="N591" s="25">
        <f t="shared" si="25"/>
        <v>0.97</v>
      </c>
      <c r="O591" s="25">
        <f t="shared" si="25"/>
        <v>0.96</v>
      </c>
      <c r="P591" s="25">
        <f t="shared" si="25"/>
        <v>0.93</v>
      </c>
      <c r="Q591" s="25">
        <f t="shared" si="25"/>
        <v>0.97</v>
      </c>
      <c r="R591" s="25">
        <f t="shared" si="25"/>
        <v>0.99</v>
      </c>
      <c r="S591" s="25">
        <f t="shared" si="25"/>
        <v>0.91</v>
      </c>
    </row>
    <row r="592" spans="2:19" s="83" customFormat="1" ht="15.75" hidden="1">
      <c r="B592" s="81"/>
      <c r="C592" s="80"/>
      <c r="D592" s="80"/>
      <c r="E592" s="80"/>
      <c r="F592" s="80"/>
      <c r="G592" s="80"/>
      <c r="H592" s="80"/>
      <c r="I592" s="80"/>
      <c r="J592" s="80"/>
      <c r="K592" s="80"/>
      <c r="L592" s="80"/>
      <c r="M592" s="80"/>
      <c r="S592" s="28"/>
    </row>
    <row r="593" spans="2:19" s="83" customFormat="1" ht="15.75" hidden="1">
      <c r="B593" s="117" t="s">
        <v>198</v>
      </c>
      <c r="O593" s="47"/>
      <c r="P593" s="47"/>
      <c r="Q593" s="47"/>
      <c r="R593" s="47"/>
      <c r="S593" s="28"/>
    </row>
    <row r="594" spans="1:20" s="83" customFormat="1" ht="15.75" hidden="1">
      <c r="A594" s="84"/>
      <c r="B594" s="25"/>
      <c r="C594" s="25" t="s">
        <v>104</v>
      </c>
      <c r="D594" s="25" t="s">
        <v>191</v>
      </c>
      <c r="E594" s="25" t="s">
        <v>192</v>
      </c>
      <c r="F594" s="25" t="s">
        <v>143</v>
      </c>
      <c r="G594" s="25" t="s">
        <v>73</v>
      </c>
      <c r="H594" s="25" t="s">
        <v>33</v>
      </c>
      <c r="I594" s="25" t="s">
        <v>34</v>
      </c>
      <c r="J594" s="25" t="s">
        <v>35</v>
      </c>
      <c r="K594" s="25" t="s">
        <v>103</v>
      </c>
      <c r="L594" s="25" t="s">
        <v>37</v>
      </c>
      <c r="M594" s="25" t="s">
        <v>38</v>
      </c>
      <c r="N594" s="25" t="s">
        <v>102</v>
      </c>
      <c r="O594" s="25" t="s">
        <v>40</v>
      </c>
      <c r="P594" s="25" t="s">
        <v>41</v>
      </c>
      <c r="Q594" s="25" t="s">
        <v>42</v>
      </c>
      <c r="R594" s="25" t="s">
        <v>43</v>
      </c>
      <c r="S594" s="25" t="s">
        <v>44</v>
      </c>
      <c r="T594" s="37"/>
    </row>
    <row r="595" spans="2:19" s="83" customFormat="1" ht="16.5" customHeight="1" hidden="1">
      <c r="B595" s="25" t="s">
        <v>148</v>
      </c>
      <c r="C595" s="25">
        <f>C561</f>
        <v>0.98</v>
      </c>
      <c r="D595" s="25">
        <f aca="true" t="shared" si="26" ref="D595:S595">D561</f>
        <v>0.98</v>
      </c>
      <c r="E595" s="25">
        <f t="shared" si="26"/>
        <v>0.96</v>
      </c>
      <c r="F595" s="25">
        <f t="shared" si="26"/>
        <v>1</v>
      </c>
      <c r="G595" s="25">
        <f t="shared" si="26"/>
        <v>0.9428571428571428</v>
      </c>
      <c r="H595" s="25">
        <f t="shared" si="26"/>
        <v>0.972972972972973</v>
      </c>
      <c r="I595" s="25">
        <f t="shared" si="26"/>
        <v>1</v>
      </c>
      <c r="J595" s="25">
        <f t="shared" si="26"/>
        <v>1</v>
      </c>
      <c r="K595" s="25">
        <f t="shared" si="26"/>
        <v>0.967741935483871</v>
      </c>
      <c r="L595" s="25">
        <f t="shared" si="26"/>
        <v>0.9696969696969697</v>
      </c>
      <c r="M595" s="25" t="e">
        <f t="shared" si="26"/>
        <v>#N/A</v>
      </c>
      <c r="N595" s="25">
        <f t="shared" si="26"/>
        <v>0.875</v>
      </c>
      <c r="O595" s="25">
        <f t="shared" si="26"/>
        <v>0.9733333333333334</v>
      </c>
      <c r="P595" s="25">
        <f t="shared" si="26"/>
        <v>0.9130434782608695</v>
      </c>
      <c r="Q595" s="25">
        <f t="shared" si="26"/>
        <v>0.9925</v>
      </c>
      <c r="R595" s="25">
        <f t="shared" si="26"/>
        <v>0.9748427672955975</v>
      </c>
      <c r="S595" s="25">
        <f t="shared" si="26"/>
        <v>0.9508196721311475</v>
      </c>
    </row>
    <row r="596" spans="2:19" s="83" customFormat="1" ht="15.75" hidden="1">
      <c r="B596" s="25" t="s">
        <v>174</v>
      </c>
      <c r="C596" s="25">
        <f>C570</f>
        <v>0.98</v>
      </c>
      <c r="D596" s="25">
        <f aca="true" t="shared" si="27" ref="D596:S596">D570</f>
        <v>0.99</v>
      </c>
      <c r="E596" s="25">
        <f t="shared" si="27"/>
        <v>0.97</v>
      </c>
      <c r="F596" s="25">
        <f t="shared" si="27"/>
        <v>1</v>
      </c>
      <c r="G596" s="25">
        <f t="shared" si="27"/>
        <v>0.97</v>
      </c>
      <c r="H596" s="25">
        <f t="shared" si="27"/>
        <v>0.98</v>
      </c>
      <c r="I596" s="25" t="e">
        <f t="shared" si="27"/>
        <v>#N/A</v>
      </c>
      <c r="J596" s="25">
        <f t="shared" si="27"/>
        <v>1</v>
      </c>
      <c r="K596" s="25">
        <f t="shared" si="27"/>
        <v>1</v>
      </c>
      <c r="L596" s="25">
        <f t="shared" si="27"/>
        <v>0.98</v>
      </c>
      <c r="M596" s="25" t="e">
        <f t="shared" si="27"/>
        <v>#N/A</v>
      </c>
      <c r="N596" s="25">
        <f t="shared" si="27"/>
        <v>0.99</v>
      </c>
      <c r="O596" s="25">
        <f t="shared" si="27"/>
        <v>1</v>
      </c>
      <c r="P596" s="25">
        <f t="shared" si="27"/>
        <v>0.92</v>
      </c>
      <c r="Q596" s="25">
        <f t="shared" si="27"/>
        <v>0.99</v>
      </c>
      <c r="R596" s="25">
        <f t="shared" si="27"/>
        <v>1</v>
      </c>
      <c r="S596" s="25">
        <f t="shared" si="27"/>
        <v>1</v>
      </c>
    </row>
    <row r="597" spans="2:19" s="83" customFormat="1" ht="15.75" hidden="1">
      <c r="B597" s="81"/>
      <c r="C597" s="80"/>
      <c r="D597" s="80"/>
      <c r="E597" s="80"/>
      <c r="F597" s="80"/>
      <c r="G597" s="80"/>
      <c r="H597" s="80"/>
      <c r="I597" s="80"/>
      <c r="J597" s="80"/>
      <c r="K597" s="80"/>
      <c r="L597" s="80"/>
      <c r="M597" s="80"/>
      <c r="S597" s="28"/>
    </row>
    <row r="598" spans="2:19" s="83" customFormat="1" ht="15.75" hidden="1">
      <c r="B598" s="117" t="s">
        <v>199</v>
      </c>
      <c r="O598" s="47"/>
      <c r="P598" s="47"/>
      <c r="Q598" s="47"/>
      <c r="R598" s="47"/>
      <c r="S598" s="28"/>
    </row>
    <row r="599" spans="1:20" s="83" customFormat="1" ht="15.75" hidden="1">
      <c r="A599" s="84"/>
      <c r="B599" s="25"/>
      <c r="C599" s="25" t="s">
        <v>104</v>
      </c>
      <c r="D599" s="25" t="s">
        <v>191</v>
      </c>
      <c r="E599" s="25" t="s">
        <v>192</v>
      </c>
      <c r="F599" s="25" t="s">
        <v>143</v>
      </c>
      <c r="G599" s="25" t="s">
        <v>73</v>
      </c>
      <c r="H599" s="25" t="s">
        <v>33</v>
      </c>
      <c r="I599" s="25" t="s">
        <v>34</v>
      </c>
      <c r="J599" s="25" t="s">
        <v>35</v>
      </c>
      <c r="K599" s="25" t="s">
        <v>103</v>
      </c>
      <c r="L599" s="25" t="s">
        <v>37</v>
      </c>
      <c r="M599" s="25" t="s">
        <v>38</v>
      </c>
      <c r="N599" s="25" t="s">
        <v>102</v>
      </c>
      <c r="O599" s="25" t="s">
        <v>40</v>
      </c>
      <c r="P599" s="25" t="s">
        <v>41</v>
      </c>
      <c r="Q599" s="25" t="s">
        <v>42</v>
      </c>
      <c r="R599" s="25" t="s">
        <v>43</v>
      </c>
      <c r="S599" s="25" t="s">
        <v>44</v>
      </c>
      <c r="T599" s="37"/>
    </row>
    <row r="600" spans="2:19" s="83" customFormat="1" ht="15.75" hidden="1">
      <c r="B600" s="25" t="s">
        <v>148</v>
      </c>
      <c r="C600" s="25">
        <f>C562</f>
        <v>0.88</v>
      </c>
      <c r="D600" s="25">
        <f aca="true" t="shared" si="28" ref="D600:S600">D562</f>
        <v>0.89</v>
      </c>
      <c r="E600" s="25">
        <f t="shared" si="28"/>
        <v>0.86</v>
      </c>
      <c r="F600" s="25">
        <f t="shared" si="28"/>
        <v>0.9183006535947712</v>
      </c>
      <c r="G600" s="25">
        <f t="shared" si="28"/>
        <v>0.8703510601320821</v>
      </c>
      <c r="H600" s="25">
        <f t="shared" si="28"/>
        <v>0.8654970760233918</v>
      </c>
      <c r="I600" s="25">
        <f t="shared" si="28"/>
        <v>0.8930635838150289</v>
      </c>
      <c r="J600" s="25">
        <f t="shared" si="28"/>
        <v>0.9466666666666667</v>
      </c>
      <c r="K600" s="25">
        <f t="shared" si="28"/>
        <v>0.8189579684763573</v>
      </c>
      <c r="L600" s="25">
        <f t="shared" si="28"/>
        <v>0.8939179632248939</v>
      </c>
      <c r="M600" s="25">
        <f t="shared" si="28"/>
        <v>0.8666666666666667</v>
      </c>
      <c r="N600" s="25">
        <f t="shared" si="28"/>
        <v>0.8658536585365854</v>
      </c>
      <c r="O600" s="25">
        <f t="shared" si="28"/>
        <v>0.8543046357615894</v>
      </c>
      <c r="P600" s="25">
        <f t="shared" si="28"/>
        <v>0.87527352297593</v>
      </c>
      <c r="Q600" s="25">
        <f t="shared" si="28"/>
        <v>0.8824324324324324</v>
      </c>
      <c r="R600" s="25">
        <f t="shared" si="28"/>
        <v>0.9348722176422094</v>
      </c>
      <c r="S600" s="25">
        <f t="shared" si="28"/>
        <v>0.9184549356223176</v>
      </c>
    </row>
    <row r="601" spans="2:19" s="83" customFormat="1" ht="15.75" hidden="1">
      <c r="B601" s="25" t="s">
        <v>174</v>
      </c>
      <c r="C601" s="25">
        <f>C571</f>
        <v>0.89</v>
      </c>
      <c r="D601" s="25">
        <f aca="true" t="shared" si="29" ref="D601:S601">D571</f>
        <v>0.91</v>
      </c>
      <c r="E601" s="25">
        <f t="shared" si="29"/>
        <v>0.86</v>
      </c>
      <c r="F601" s="25">
        <f t="shared" si="29"/>
        <v>0.89</v>
      </c>
      <c r="G601" s="25">
        <f t="shared" si="29"/>
        <v>0.9</v>
      </c>
      <c r="H601" s="25">
        <f t="shared" si="29"/>
        <v>0.9</v>
      </c>
      <c r="I601" s="25">
        <f t="shared" si="29"/>
        <v>0.89</v>
      </c>
      <c r="J601" s="25">
        <f t="shared" si="29"/>
        <v>0.96</v>
      </c>
      <c r="K601" s="25">
        <f t="shared" si="29"/>
        <v>0.81</v>
      </c>
      <c r="L601" s="25">
        <f t="shared" si="29"/>
        <v>0.9</v>
      </c>
      <c r="M601" s="25">
        <f t="shared" si="29"/>
        <v>0.83</v>
      </c>
      <c r="N601" s="25">
        <f t="shared" si="29"/>
        <v>0.96</v>
      </c>
      <c r="O601" s="25">
        <f t="shared" si="29"/>
        <v>0.91</v>
      </c>
      <c r="P601" s="25">
        <f t="shared" si="29"/>
        <v>0.92</v>
      </c>
      <c r="Q601" s="25">
        <f t="shared" si="29"/>
        <v>0.91</v>
      </c>
      <c r="R601" s="25">
        <f t="shared" si="29"/>
        <v>0.95</v>
      </c>
      <c r="S601" s="25">
        <f t="shared" si="29"/>
        <v>0.91</v>
      </c>
    </row>
    <row r="602" spans="2:19" s="83" customFormat="1" ht="15.75">
      <c r="B602" s="81"/>
      <c r="C602" s="80"/>
      <c r="D602" s="80"/>
      <c r="E602" s="80"/>
      <c r="F602" s="80"/>
      <c r="G602" s="80"/>
      <c r="H602" s="80"/>
      <c r="I602" s="80"/>
      <c r="J602" s="80"/>
      <c r="K602" s="80"/>
      <c r="L602" s="80"/>
      <c r="M602" s="80"/>
      <c r="S602" s="28"/>
    </row>
    <row r="603" s="83" customFormat="1" ht="15.75">
      <c r="B603" s="112" t="s">
        <v>239</v>
      </c>
    </row>
    <row r="604" spans="1:26" s="4" customFormat="1" ht="15" customHeight="1" hidden="1">
      <c r="A604" s="83"/>
      <c r="B604" s="197" t="s">
        <v>172</v>
      </c>
      <c r="C604" s="197"/>
      <c r="D604" s="197"/>
      <c r="E604" s="197"/>
      <c r="F604" s="197"/>
      <c r="G604" s="197"/>
      <c r="H604" s="197"/>
      <c r="I604" s="197"/>
      <c r="J604" s="197"/>
      <c r="K604" s="197"/>
      <c r="L604" s="197"/>
      <c r="M604" s="197"/>
      <c r="N604" s="198"/>
      <c r="U604" s="28"/>
      <c r="V604" s="28"/>
      <c r="W604" s="28"/>
      <c r="X604" s="28"/>
      <c r="Y604" s="28"/>
      <c r="Z604" s="28"/>
    </row>
    <row r="605" spans="1:26" s="4" customFormat="1" ht="15.75" hidden="1">
      <c r="A605" s="26"/>
      <c r="B605" s="86"/>
      <c r="C605" s="86" t="s">
        <v>104</v>
      </c>
      <c r="D605" s="85" t="s">
        <v>200</v>
      </c>
      <c r="E605" s="85" t="s">
        <v>192</v>
      </c>
      <c r="F605" s="85" t="s">
        <v>143</v>
      </c>
      <c r="G605" s="85" t="s">
        <v>32</v>
      </c>
      <c r="H605" s="85" t="s">
        <v>33</v>
      </c>
      <c r="I605" s="85" t="s">
        <v>34</v>
      </c>
      <c r="J605" s="85" t="s">
        <v>35</v>
      </c>
      <c r="K605" s="85" t="s">
        <v>36</v>
      </c>
      <c r="L605" s="85" t="s">
        <v>37</v>
      </c>
      <c r="M605" s="85" t="s">
        <v>38</v>
      </c>
      <c r="N605" s="85" t="s">
        <v>39</v>
      </c>
      <c r="O605" s="85" t="s">
        <v>40</v>
      </c>
      <c r="P605" s="85" t="s">
        <v>41</v>
      </c>
      <c r="Q605" s="85" t="s">
        <v>42</v>
      </c>
      <c r="R605" s="85" t="s">
        <v>43</v>
      </c>
      <c r="S605" s="85" t="s">
        <v>44</v>
      </c>
      <c r="U605" s="28"/>
      <c r="V605" s="28"/>
      <c r="W605" s="28"/>
      <c r="X605" s="28"/>
      <c r="Y605" s="28"/>
      <c r="Z605" s="28"/>
    </row>
    <row r="606" spans="1:26" s="4" customFormat="1" ht="15.75" hidden="1">
      <c r="A606" s="26">
        <v>2</v>
      </c>
      <c r="B606" s="90" t="str">
        <f>INDEX(B575:B576,$A$606)</f>
        <v>2009-10</v>
      </c>
      <c r="C606" s="90">
        <f>INDEX(C575:C576,$A$606)</f>
        <v>0.92</v>
      </c>
      <c r="D606" s="90">
        <f>INDEX(D575:D576,$A$606)</f>
        <v>0.93</v>
      </c>
      <c r="E606" s="90">
        <f aca="true" t="shared" si="30" ref="E606:S606">INDEX(E575:E576,$A$606)</f>
        <v>0.91</v>
      </c>
      <c r="F606" s="90">
        <f t="shared" si="30"/>
        <v>0.9</v>
      </c>
      <c r="G606" s="90">
        <f t="shared" si="30"/>
        <v>0.9</v>
      </c>
      <c r="H606" s="90">
        <f t="shared" si="30"/>
        <v>0.94</v>
      </c>
      <c r="I606" s="90">
        <f t="shared" si="30"/>
        <v>0.9</v>
      </c>
      <c r="J606" s="90">
        <f t="shared" si="30"/>
        <v>0.96</v>
      </c>
      <c r="K606" s="90">
        <f t="shared" si="30"/>
        <v>0.83</v>
      </c>
      <c r="L606" s="90">
        <f t="shared" si="30"/>
        <v>0.91</v>
      </c>
      <c r="M606" s="90">
        <f t="shared" si="30"/>
        <v>0.85</v>
      </c>
      <c r="N606" s="90">
        <f t="shared" si="30"/>
        <v>0.96</v>
      </c>
      <c r="O606" s="90">
        <f t="shared" si="30"/>
        <v>0.95</v>
      </c>
      <c r="P606" s="90">
        <f t="shared" si="30"/>
        <v>0.92</v>
      </c>
      <c r="Q606" s="90">
        <f t="shared" si="30"/>
        <v>0.96</v>
      </c>
      <c r="R606" s="90">
        <f t="shared" si="30"/>
        <v>0.97</v>
      </c>
      <c r="S606" s="90">
        <f t="shared" si="30"/>
        <v>0.93</v>
      </c>
      <c r="T606" s="4" t="s">
        <v>159</v>
      </c>
      <c r="U606" s="28"/>
      <c r="V606" s="28"/>
      <c r="W606" s="28"/>
      <c r="X606" s="28"/>
      <c r="Y606" s="28"/>
      <c r="Z606" s="28"/>
    </row>
    <row r="607" spans="1:26" s="4" customFormat="1" ht="15.75" hidden="1">
      <c r="A607" s="6"/>
      <c r="B607" s="90" t="str">
        <f>INDEX(B580:B581,$A$606)</f>
        <v>2009-10</v>
      </c>
      <c r="C607" s="90">
        <f>INDEX(C580:C581,$A$606)</f>
        <v>0.89</v>
      </c>
      <c r="D607" s="90">
        <f>INDEX(D580:D581,$A$606)</f>
        <v>0.9</v>
      </c>
      <c r="E607" s="90">
        <f aca="true" t="shared" si="31" ref="E607:S607">INDEX(E580:E581,$A$606)</f>
        <v>0.86</v>
      </c>
      <c r="F607" s="90">
        <f t="shared" si="31"/>
        <v>0.89</v>
      </c>
      <c r="G607" s="90">
        <f t="shared" si="31"/>
        <v>0.88</v>
      </c>
      <c r="H607" s="90">
        <f t="shared" si="31"/>
        <v>0.93</v>
      </c>
      <c r="I607" s="90">
        <f t="shared" si="31"/>
        <v>0.9</v>
      </c>
      <c r="J607" s="90">
        <f t="shared" si="31"/>
        <v>0.95</v>
      </c>
      <c r="K607" s="90">
        <f t="shared" si="31"/>
        <v>0.8</v>
      </c>
      <c r="L607" s="90">
        <f t="shared" si="31"/>
        <v>0.84</v>
      </c>
      <c r="M607" s="90">
        <f t="shared" si="31"/>
        <v>0.85</v>
      </c>
      <c r="N607" s="90">
        <f t="shared" si="31"/>
        <v>1</v>
      </c>
      <c r="O607" s="90">
        <f t="shared" si="31"/>
        <v>0.95</v>
      </c>
      <c r="P607" s="90">
        <f t="shared" si="31"/>
        <v>0.91</v>
      </c>
      <c r="Q607" s="90">
        <f t="shared" si="31"/>
        <v>0.91</v>
      </c>
      <c r="R607" s="90">
        <f t="shared" si="31"/>
        <v>0.95</v>
      </c>
      <c r="S607" s="90">
        <f t="shared" si="31"/>
        <v>0.9</v>
      </c>
      <c r="T607" s="4" t="s">
        <v>67</v>
      </c>
      <c r="U607" s="28"/>
      <c r="V607" s="28"/>
      <c r="W607" s="28"/>
      <c r="X607" s="28"/>
      <c r="Y607" s="28"/>
      <c r="Z607" s="28"/>
    </row>
    <row r="608" spans="1:26" s="4" customFormat="1" ht="15.75" hidden="1">
      <c r="A608" s="6"/>
      <c r="B608" s="90" t="str">
        <f>INDEX(B585:B586,$A$606)</f>
        <v>2009-10</v>
      </c>
      <c r="C608" s="90">
        <f>INDEX(C585:C586,$A$606)</f>
        <v>0.91</v>
      </c>
      <c r="D608" s="90">
        <f>INDEX(D585:D586,$A$606)</f>
        <v>0.92</v>
      </c>
      <c r="E608" s="90">
        <f aca="true" t="shared" si="32" ref="E608:S608">INDEX(E585:E586,$A$606)</f>
        <v>0.88</v>
      </c>
      <c r="F608" s="90">
        <f t="shared" si="32"/>
        <v>0.94</v>
      </c>
      <c r="G608" s="90">
        <f t="shared" si="32"/>
        <v>0.91</v>
      </c>
      <c r="H608" s="90">
        <f t="shared" si="32"/>
        <v>0.89</v>
      </c>
      <c r="I608" s="90">
        <f t="shared" si="32"/>
        <v>0.91</v>
      </c>
      <c r="J608" s="90">
        <f t="shared" si="32"/>
        <v>0.96</v>
      </c>
      <c r="K608" s="90">
        <f t="shared" si="32"/>
        <v>0.82</v>
      </c>
      <c r="L608" s="90">
        <f t="shared" si="32"/>
        <v>0.91</v>
      </c>
      <c r="M608" s="90">
        <f t="shared" si="32"/>
        <v>0.84</v>
      </c>
      <c r="N608" s="90">
        <f t="shared" si="32"/>
        <v>0.95</v>
      </c>
      <c r="O608" s="90">
        <f t="shared" si="32"/>
        <v>0.93</v>
      </c>
      <c r="P608" s="90">
        <f t="shared" si="32"/>
        <v>0.92</v>
      </c>
      <c r="Q608" s="90">
        <f t="shared" si="32"/>
        <v>0.92</v>
      </c>
      <c r="R608" s="90">
        <f t="shared" si="32"/>
        <v>0.96</v>
      </c>
      <c r="S608" s="90">
        <f t="shared" si="32"/>
        <v>0.94</v>
      </c>
      <c r="T608" s="4" t="s">
        <v>75</v>
      </c>
      <c r="U608" s="28"/>
      <c r="V608" s="28"/>
      <c r="W608" s="28"/>
      <c r="X608" s="28"/>
      <c r="Y608" s="28"/>
      <c r="Z608" s="28"/>
    </row>
    <row r="609" spans="1:26" s="4" customFormat="1" ht="15.75" hidden="1">
      <c r="A609" s="6"/>
      <c r="B609" s="90" t="str">
        <f>INDEX(B590:B591,$A$606)</f>
        <v>2009-10</v>
      </c>
      <c r="C609" s="90">
        <f>INDEX(C590:C591,$A$606)</f>
        <v>0.94</v>
      </c>
      <c r="D609" s="90">
        <f>INDEX(D590:D591,$A$606)</f>
        <v>0.95</v>
      </c>
      <c r="E609" s="90">
        <f aca="true" t="shared" si="33" ref="E609:S609">INDEX(E590:E591,$A$606)</f>
        <v>0.94</v>
      </c>
      <c r="F609" s="90">
        <f t="shared" si="33"/>
        <v>0.92</v>
      </c>
      <c r="G609" s="90">
        <f t="shared" si="33"/>
        <v>0.95</v>
      </c>
      <c r="H609" s="90">
        <f t="shared" si="33"/>
        <v>0.95</v>
      </c>
      <c r="I609" s="90">
        <f t="shared" si="33"/>
        <v>0.83</v>
      </c>
      <c r="J609" s="90">
        <f t="shared" si="33"/>
        <v>0.97</v>
      </c>
      <c r="K609" s="90">
        <f t="shared" si="33"/>
        <v>0.92</v>
      </c>
      <c r="L609" s="90">
        <f t="shared" si="33"/>
        <v>0.92</v>
      </c>
      <c r="M609" s="90">
        <f t="shared" si="33"/>
        <v>0.88</v>
      </c>
      <c r="N609" s="90">
        <f t="shared" si="33"/>
        <v>0.97</v>
      </c>
      <c r="O609" s="90">
        <f t="shared" si="33"/>
        <v>0.96</v>
      </c>
      <c r="P609" s="90">
        <f t="shared" si="33"/>
        <v>0.93</v>
      </c>
      <c r="Q609" s="90">
        <f t="shared" si="33"/>
        <v>0.97</v>
      </c>
      <c r="R609" s="90">
        <f t="shared" si="33"/>
        <v>0.99</v>
      </c>
      <c r="S609" s="90">
        <f t="shared" si="33"/>
        <v>0.91</v>
      </c>
      <c r="T609" s="4" t="s">
        <v>78</v>
      </c>
      <c r="U609" s="28"/>
      <c r="V609" s="28"/>
      <c r="W609" s="28"/>
      <c r="X609" s="28"/>
      <c r="Y609" s="28"/>
      <c r="Z609" s="28"/>
    </row>
    <row r="610" spans="1:26" s="4" customFormat="1" ht="15.75" hidden="1">
      <c r="A610" s="6"/>
      <c r="B610" s="90" t="str">
        <f>INDEX(B595:B596,$A$606)</f>
        <v>2009-10</v>
      </c>
      <c r="C610" s="90">
        <f>INDEX(C595:C596,$A$606)</f>
        <v>0.98</v>
      </c>
      <c r="D610" s="90">
        <f>INDEX(D595:D596,$A$606)</f>
        <v>0.99</v>
      </c>
      <c r="E610" s="90">
        <f aca="true" t="shared" si="34" ref="E610:S610">INDEX(E595:E596,$A$606)</f>
        <v>0.97</v>
      </c>
      <c r="F610" s="90">
        <f t="shared" si="34"/>
        <v>1</v>
      </c>
      <c r="G610" s="90">
        <f t="shared" si="34"/>
        <v>0.97</v>
      </c>
      <c r="H610" s="90">
        <f t="shared" si="34"/>
        <v>0.98</v>
      </c>
      <c r="I610" s="90" t="e">
        <f t="shared" si="34"/>
        <v>#N/A</v>
      </c>
      <c r="J610" s="90">
        <f t="shared" si="34"/>
        <v>1</v>
      </c>
      <c r="K610" s="90">
        <f t="shared" si="34"/>
        <v>1</v>
      </c>
      <c r="L610" s="90">
        <f t="shared" si="34"/>
        <v>0.98</v>
      </c>
      <c r="M610" s="90" t="e">
        <f t="shared" si="34"/>
        <v>#N/A</v>
      </c>
      <c r="N610" s="90">
        <f t="shared" si="34"/>
        <v>0.99</v>
      </c>
      <c r="O610" s="90">
        <f t="shared" si="34"/>
        <v>1</v>
      </c>
      <c r="P610" s="90">
        <f t="shared" si="34"/>
        <v>0.92</v>
      </c>
      <c r="Q610" s="90">
        <f t="shared" si="34"/>
        <v>0.99</v>
      </c>
      <c r="R610" s="90">
        <f t="shared" si="34"/>
        <v>1</v>
      </c>
      <c r="S610" s="90">
        <f t="shared" si="34"/>
        <v>1</v>
      </c>
      <c r="T610" s="4" t="s">
        <v>126</v>
      </c>
      <c r="U610" s="28"/>
      <c r="V610" s="28"/>
      <c r="W610" s="28"/>
      <c r="X610" s="28"/>
      <c r="Y610" s="28"/>
      <c r="Z610" s="28"/>
    </row>
    <row r="611" spans="1:26" s="4" customFormat="1" ht="15.75" hidden="1">
      <c r="A611" s="6"/>
      <c r="B611" s="90" t="str">
        <f>INDEX(B600:B601,$A$606)</f>
        <v>2009-10</v>
      </c>
      <c r="C611" s="90">
        <f>INDEX(C600:C601,$A$606)</f>
        <v>0.89</v>
      </c>
      <c r="D611" s="90">
        <f>INDEX(D600:D601,$A$606)</f>
        <v>0.91</v>
      </c>
      <c r="E611" s="90">
        <f aca="true" t="shared" si="35" ref="E611:S611">INDEX(E600:E601,$A$606)</f>
        <v>0.86</v>
      </c>
      <c r="F611" s="90">
        <f t="shared" si="35"/>
        <v>0.89</v>
      </c>
      <c r="G611" s="90">
        <f t="shared" si="35"/>
        <v>0.9</v>
      </c>
      <c r="H611" s="90">
        <f t="shared" si="35"/>
        <v>0.9</v>
      </c>
      <c r="I611" s="90">
        <f t="shared" si="35"/>
        <v>0.89</v>
      </c>
      <c r="J611" s="90">
        <f t="shared" si="35"/>
        <v>0.96</v>
      </c>
      <c r="K611" s="90">
        <f t="shared" si="35"/>
        <v>0.81</v>
      </c>
      <c r="L611" s="90">
        <f t="shared" si="35"/>
        <v>0.9</v>
      </c>
      <c r="M611" s="90">
        <f t="shared" si="35"/>
        <v>0.83</v>
      </c>
      <c r="N611" s="90">
        <f t="shared" si="35"/>
        <v>0.96</v>
      </c>
      <c r="O611" s="90">
        <f t="shared" si="35"/>
        <v>0.91</v>
      </c>
      <c r="P611" s="90">
        <f t="shared" si="35"/>
        <v>0.92</v>
      </c>
      <c r="Q611" s="90">
        <f t="shared" si="35"/>
        <v>0.91</v>
      </c>
      <c r="R611" s="90">
        <f t="shared" si="35"/>
        <v>0.95</v>
      </c>
      <c r="S611" s="90">
        <f t="shared" si="35"/>
        <v>0.91</v>
      </c>
      <c r="T611" s="4" t="s">
        <v>124</v>
      </c>
      <c r="U611" s="28"/>
      <c r="V611" s="28"/>
      <c r="W611" s="28"/>
      <c r="X611" s="28"/>
      <c r="Y611" s="28"/>
      <c r="Z611" s="28"/>
    </row>
    <row r="612" spans="1:26" s="4" customFormat="1" ht="15.75">
      <c r="A612" s="6"/>
      <c r="B612" s="6"/>
      <c r="D612" s="88"/>
      <c r="E612" s="88"/>
      <c r="F612" s="88"/>
      <c r="G612" s="88"/>
      <c r="H612" s="88"/>
      <c r="I612" s="88"/>
      <c r="J612" s="88"/>
      <c r="K612" s="88"/>
      <c r="L612" s="88"/>
      <c r="M612" s="89"/>
      <c r="N612" s="89"/>
      <c r="O612" s="89"/>
      <c r="P612" s="89"/>
      <c r="Q612" s="89"/>
      <c r="R612" s="89"/>
      <c r="U612" s="28"/>
      <c r="V612" s="28"/>
      <c r="W612" s="28"/>
      <c r="X612" s="28"/>
      <c r="Y612" s="28"/>
      <c r="Z612" s="28"/>
    </row>
    <row r="613" spans="1:26" s="4" customFormat="1" ht="15.75">
      <c r="A613" s="6"/>
      <c r="B613" s="6"/>
      <c r="C613" s="6"/>
      <c r="D613" s="6"/>
      <c r="E613" s="6"/>
      <c r="F613" s="6"/>
      <c r="G613" s="6"/>
      <c r="H613" s="6"/>
      <c r="I613" s="6"/>
      <c r="J613" s="6"/>
      <c r="K613" s="6"/>
      <c r="U613" s="28"/>
      <c r="V613" s="28"/>
      <c r="W613" s="28"/>
      <c r="X613" s="28"/>
      <c r="Y613" s="28"/>
      <c r="Z613" s="28"/>
    </row>
    <row r="614" spans="2:26" s="83" customFormat="1" ht="15.75">
      <c r="B614" s="6"/>
      <c r="C614" s="6"/>
      <c r="D614" s="6"/>
      <c r="E614" s="6"/>
      <c r="F614" s="6"/>
      <c r="G614" s="6"/>
      <c r="H614" s="6"/>
      <c r="I614" s="6"/>
      <c r="U614" s="28"/>
      <c r="V614" s="28"/>
      <c r="W614" s="28"/>
      <c r="X614" s="28"/>
      <c r="Y614" s="28"/>
      <c r="Z614" s="28"/>
    </row>
    <row r="615" spans="21:26" s="83" customFormat="1" ht="15.75">
      <c r="U615" s="28"/>
      <c r="V615" s="28"/>
      <c r="W615" s="28"/>
      <c r="X615" s="28"/>
      <c r="Y615" s="28"/>
      <c r="Z615" s="28"/>
    </row>
    <row r="616" spans="21:26" s="83" customFormat="1" ht="15.75">
      <c r="U616" s="28"/>
      <c r="V616" s="28"/>
      <c r="W616" s="28"/>
      <c r="X616" s="28"/>
      <c r="Y616" s="28"/>
      <c r="Z616" s="28"/>
    </row>
    <row r="617" spans="21:26" s="83" customFormat="1" ht="15.75">
      <c r="U617" s="28"/>
      <c r="V617" s="28"/>
      <c r="W617" s="28"/>
      <c r="X617" s="28"/>
      <c r="Y617" s="28"/>
      <c r="Z617" s="28"/>
    </row>
    <row r="618" spans="21:26" s="83" customFormat="1" ht="15.75">
      <c r="U618" s="28"/>
      <c r="V618" s="28"/>
      <c r="W618" s="28"/>
      <c r="X618" s="28"/>
      <c r="Y618" s="28"/>
      <c r="Z618" s="28"/>
    </row>
    <row r="619" spans="21:26" s="83" customFormat="1" ht="15.75">
      <c r="U619" s="28"/>
      <c r="V619" s="28"/>
      <c r="W619" s="28"/>
      <c r="X619" s="28"/>
      <c r="Y619" s="28"/>
      <c r="Z619" s="28"/>
    </row>
    <row r="620" spans="21:26" s="83" customFormat="1" ht="15.75">
      <c r="U620" s="28"/>
      <c r="V620" s="28"/>
      <c r="W620" s="28"/>
      <c r="X620" s="28"/>
      <c r="Y620" s="28"/>
      <c r="Z620" s="28"/>
    </row>
    <row r="621" spans="21:26" s="83" customFormat="1" ht="15.75">
      <c r="U621" s="28"/>
      <c r="V621" s="28"/>
      <c r="W621" s="28"/>
      <c r="X621" s="28"/>
      <c r="Y621" s="28"/>
      <c r="Z621" s="28"/>
    </row>
    <row r="622" spans="21:26" s="83" customFormat="1" ht="15.75">
      <c r="U622" s="28"/>
      <c r="V622" s="28"/>
      <c r="W622" s="28"/>
      <c r="X622" s="28"/>
      <c r="Y622" s="28"/>
      <c r="Z622" s="28"/>
    </row>
    <row r="623" spans="21:26" s="83" customFormat="1" ht="15.75">
      <c r="U623" s="28"/>
      <c r="V623" s="28"/>
      <c r="W623" s="28"/>
      <c r="X623" s="28"/>
      <c r="Y623" s="28"/>
      <c r="Z623" s="28"/>
    </row>
    <row r="624" spans="21:26" s="83" customFormat="1" ht="15.75">
      <c r="U624" s="28"/>
      <c r="V624" s="28"/>
      <c r="W624" s="28"/>
      <c r="X624" s="28"/>
      <c r="Y624" s="28"/>
      <c r="Z624" s="28"/>
    </row>
    <row r="625" spans="21:26" s="83" customFormat="1" ht="15.75">
      <c r="U625" s="28"/>
      <c r="V625" s="28"/>
      <c r="W625" s="28"/>
      <c r="X625" s="28"/>
      <c r="Y625" s="28"/>
      <c r="Z625" s="28"/>
    </row>
    <row r="626" spans="21:26" s="83" customFormat="1" ht="15.75">
      <c r="U626" s="28"/>
      <c r="V626" s="28"/>
      <c r="W626" s="28"/>
      <c r="X626" s="28"/>
      <c r="Y626" s="28"/>
      <c r="Z626" s="28"/>
    </row>
    <row r="627" spans="21:26" s="83" customFormat="1" ht="15.75">
      <c r="U627" s="28"/>
      <c r="V627" s="28"/>
      <c r="W627" s="28"/>
      <c r="X627" s="28"/>
      <c r="Y627" s="28"/>
      <c r="Z627" s="28"/>
    </row>
    <row r="628" spans="21:26" s="83" customFormat="1" ht="15.75">
      <c r="U628" s="28"/>
      <c r="V628" s="28"/>
      <c r="W628" s="28"/>
      <c r="X628" s="28"/>
      <c r="Y628" s="28"/>
      <c r="Z628" s="28"/>
    </row>
    <row r="629" spans="21:26" s="83" customFormat="1" ht="15.75">
      <c r="U629" s="28"/>
      <c r="V629" s="28"/>
      <c r="W629" s="28"/>
      <c r="X629" s="28"/>
      <c r="Y629" s="28"/>
      <c r="Z629" s="28"/>
    </row>
    <row r="630" spans="21:26" s="83" customFormat="1" ht="15.75">
      <c r="U630" s="28"/>
      <c r="V630" s="28"/>
      <c r="W630" s="28"/>
      <c r="X630" s="28"/>
      <c r="Y630" s="28"/>
      <c r="Z630" s="28"/>
    </row>
    <row r="631" spans="21:26" s="83" customFormat="1" ht="15.75">
      <c r="U631" s="28"/>
      <c r="V631" s="28"/>
      <c r="W631" s="28"/>
      <c r="X631" s="28"/>
      <c r="Y631" s="28"/>
      <c r="Z631" s="28"/>
    </row>
    <row r="632" spans="21:26" s="83" customFormat="1" ht="15.75">
      <c r="U632" s="28"/>
      <c r="V632" s="28"/>
      <c r="W632" s="28"/>
      <c r="X632" s="28"/>
      <c r="Y632" s="28"/>
      <c r="Z632" s="28"/>
    </row>
    <row r="633" spans="2:11" s="117" customFormat="1" ht="15.75">
      <c r="B633" s="54" t="s">
        <v>210</v>
      </c>
      <c r="C633" s="46"/>
      <c r="D633" s="46"/>
      <c r="E633" s="46"/>
      <c r="F633" s="46"/>
      <c r="G633" s="53"/>
      <c r="H633" s="53"/>
      <c r="J633" s="45"/>
      <c r="K633" s="45"/>
    </row>
    <row r="634" s="100" customFormat="1" ht="15.75">
      <c r="B634" s="111" t="s">
        <v>170</v>
      </c>
    </row>
    <row r="635" s="75" customFormat="1" ht="15.75" hidden="1">
      <c r="B635" s="117" t="s">
        <v>201</v>
      </c>
    </row>
    <row r="636" spans="2:19" s="75" customFormat="1" ht="31.5" hidden="1">
      <c r="B636" s="23" t="s">
        <v>145</v>
      </c>
      <c r="C636" s="55" t="s">
        <v>104</v>
      </c>
      <c r="D636" s="55" t="s">
        <v>191</v>
      </c>
      <c r="E636" s="55" t="s">
        <v>192</v>
      </c>
      <c r="F636" s="55" t="s">
        <v>83</v>
      </c>
      <c r="G636" s="55" t="s">
        <v>73</v>
      </c>
      <c r="H636" s="55" t="s">
        <v>74</v>
      </c>
      <c r="I636" s="55" t="s">
        <v>144</v>
      </c>
      <c r="J636" s="41" t="s">
        <v>35</v>
      </c>
      <c r="K636" s="41" t="s">
        <v>103</v>
      </c>
      <c r="L636" s="41" t="s">
        <v>37</v>
      </c>
      <c r="M636" s="41" t="s">
        <v>38</v>
      </c>
      <c r="N636" s="41" t="s">
        <v>102</v>
      </c>
      <c r="O636" s="41" t="s">
        <v>40</v>
      </c>
      <c r="P636" s="41" t="s">
        <v>41</v>
      </c>
      <c r="Q636" s="41" t="s">
        <v>42</v>
      </c>
      <c r="R636" s="41" t="s">
        <v>43</v>
      </c>
      <c r="S636" s="41" t="s">
        <v>44</v>
      </c>
    </row>
    <row r="637" spans="1:20" s="75" customFormat="1" ht="15.75" hidden="1">
      <c r="A637" s="75">
        <v>6</v>
      </c>
      <c r="B637" s="87" t="str">
        <f>INDEX(B557:B562,$A$637)</f>
        <v>Low SES</v>
      </c>
      <c r="C637" s="87">
        <f>INDEX(C557:C562,$A$637)</f>
        <v>0.88</v>
      </c>
      <c r="D637" s="87">
        <f>INDEX(D557:D562,$A$637)</f>
        <v>0.89</v>
      </c>
      <c r="E637" s="87">
        <f aca="true" t="shared" si="36" ref="E637:S637">INDEX(E557:E562,$A$637)</f>
        <v>0.86</v>
      </c>
      <c r="F637" s="87">
        <f t="shared" si="36"/>
        <v>0.9183006535947712</v>
      </c>
      <c r="G637" s="87">
        <f t="shared" si="36"/>
        <v>0.8703510601320821</v>
      </c>
      <c r="H637" s="87">
        <f t="shared" si="36"/>
        <v>0.8654970760233918</v>
      </c>
      <c r="I637" s="87">
        <f t="shared" si="36"/>
        <v>0.8930635838150289</v>
      </c>
      <c r="J637" s="87">
        <f t="shared" si="36"/>
        <v>0.9466666666666667</v>
      </c>
      <c r="K637" s="87">
        <f t="shared" si="36"/>
        <v>0.8189579684763573</v>
      </c>
      <c r="L637" s="87">
        <f t="shared" si="36"/>
        <v>0.8939179632248939</v>
      </c>
      <c r="M637" s="87">
        <f t="shared" si="36"/>
        <v>0.8666666666666667</v>
      </c>
      <c r="N637" s="87">
        <f t="shared" si="36"/>
        <v>0.8658536585365854</v>
      </c>
      <c r="O637" s="87">
        <f t="shared" si="36"/>
        <v>0.8543046357615894</v>
      </c>
      <c r="P637" s="87">
        <f t="shared" si="36"/>
        <v>0.87527352297593</v>
      </c>
      <c r="Q637" s="87">
        <f t="shared" si="36"/>
        <v>0.8824324324324324</v>
      </c>
      <c r="R637" s="87">
        <f t="shared" si="36"/>
        <v>0.9348722176422094</v>
      </c>
      <c r="S637" s="87">
        <f t="shared" si="36"/>
        <v>0.9184549356223176</v>
      </c>
      <c r="T637" s="117" t="s">
        <v>148</v>
      </c>
    </row>
    <row r="638" spans="2:20" s="75" customFormat="1" ht="15.75" hidden="1">
      <c r="B638" s="87" t="str">
        <f>INDEX(B566:B571,$A$637)</f>
        <v>Low SES</v>
      </c>
      <c r="C638" s="87">
        <f>INDEX(C566:C571,$A$637)</f>
        <v>0.89</v>
      </c>
      <c r="D638" s="87">
        <f>INDEX(D566:D571,$A$637)</f>
        <v>0.91</v>
      </c>
      <c r="E638" s="87">
        <f aca="true" t="shared" si="37" ref="E638:S638">INDEX(E566:E571,$A$637)</f>
        <v>0.86</v>
      </c>
      <c r="F638" s="87">
        <f t="shared" si="37"/>
        <v>0.89</v>
      </c>
      <c r="G638" s="87">
        <f t="shared" si="37"/>
        <v>0.9</v>
      </c>
      <c r="H638" s="87">
        <f t="shared" si="37"/>
        <v>0.9</v>
      </c>
      <c r="I638" s="87">
        <f t="shared" si="37"/>
        <v>0.89</v>
      </c>
      <c r="J638" s="87">
        <f t="shared" si="37"/>
        <v>0.96</v>
      </c>
      <c r="K638" s="87">
        <f t="shared" si="37"/>
        <v>0.81</v>
      </c>
      <c r="L638" s="87">
        <f t="shared" si="37"/>
        <v>0.9</v>
      </c>
      <c r="M638" s="87">
        <f t="shared" si="37"/>
        <v>0.83</v>
      </c>
      <c r="N638" s="87">
        <f t="shared" si="37"/>
        <v>0.96</v>
      </c>
      <c r="O638" s="87">
        <f t="shared" si="37"/>
        <v>0.91</v>
      </c>
      <c r="P638" s="87">
        <f t="shared" si="37"/>
        <v>0.92</v>
      </c>
      <c r="Q638" s="87">
        <f t="shared" si="37"/>
        <v>0.91</v>
      </c>
      <c r="R638" s="87">
        <f t="shared" si="37"/>
        <v>0.95</v>
      </c>
      <c r="S638" s="87">
        <f t="shared" si="37"/>
        <v>0.91</v>
      </c>
      <c r="T638" s="117" t="s">
        <v>174</v>
      </c>
    </row>
    <row r="639" s="75" customFormat="1" ht="15.75" hidden="1"/>
    <row r="640" s="75" customFormat="1" ht="15.75" hidden="1"/>
    <row r="641" s="75" customFormat="1" ht="15.75" hidden="1"/>
    <row r="642" s="75" customFormat="1" ht="15.75" hidden="1"/>
    <row r="643" s="75" customFormat="1" ht="15.75" hidden="1"/>
    <row r="644" s="75" customFormat="1" ht="15.75" hidden="1"/>
    <row r="645" s="75" customFormat="1" ht="15.75" hidden="1"/>
    <row r="646" s="75" customFormat="1" ht="15.75" hidden="1"/>
    <row r="647" s="75" customFormat="1" ht="15.75" hidden="1"/>
    <row r="648" s="75" customFormat="1" ht="15.75" hidden="1"/>
    <row r="649" s="75" customFormat="1" ht="15.75" hidden="1"/>
    <row r="650" s="75" customFormat="1" ht="15.75" hidden="1"/>
    <row r="651" s="75" customFormat="1" ht="15.75" hidden="1"/>
    <row r="652" s="75" customFormat="1" ht="15.75" hidden="1"/>
    <row r="653" s="75" customFormat="1" ht="15.75" hidden="1">
      <c r="B653" s="39"/>
    </row>
    <row r="654" s="75" customFormat="1" ht="15.75" hidden="1">
      <c r="B654" s="39"/>
    </row>
    <row r="655" s="75" customFormat="1" ht="15.75" hidden="1">
      <c r="B655" s="39"/>
    </row>
    <row r="656" s="75" customFormat="1" ht="15.75" hidden="1">
      <c r="B656" s="39"/>
    </row>
    <row r="657" s="75" customFormat="1" ht="15.75" hidden="1">
      <c r="B657" s="39"/>
    </row>
    <row r="658" spans="2:11" s="117" customFormat="1" ht="15.75" hidden="1">
      <c r="B658" s="54" t="s">
        <v>210</v>
      </c>
      <c r="C658" s="46"/>
      <c r="D658" s="46"/>
      <c r="E658" s="46"/>
      <c r="F658" s="46"/>
      <c r="G658" s="53"/>
      <c r="H658" s="53"/>
      <c r="J658" s="45"/>
      <c r="K658" s="45"/>
    </row>
    <row r="659" s="100" customFormat="1" ht="15.75" hidden="1">
      <c r="B659" s="111" t="s">
        <v>171</v>
      </c>
    </row>
    <row r="660" s="104" customFormat="1" ht="15.75"/>
    <row r="661" spans="1:20" s="75" customFormat="1" ht="24" customHeight="1">
      <c r="A661" s="76"/>
      <c r="B661" s="187" t="s">
        <v>216</v>
      </c>
      <c r="C661" s="188"/>
      <c r="D661" s="188"/>
      <c r="E661" s="188"/>
      <c r="F661" s="188"/>
      <c r="G661" s="188"/>
      <c r="H661" s="188"/>
      <c r="I661" s="188"/>
      <c r="J661" s="188"/>
      <c r="K661" s="188"/>
      <c r="L661" s="188"/>
      <c r="M661" s="188"/>
      <c r="T661" s="37"/>
    </row>
    <row r="662" spans="1:22" s="75" customFormat="1" ht="131.25" customHeight="1">
      <c r="A662" s="76"/>
      <c r="B662" s="207" t="s">
        <v>257</v>
      </c>
      <c r="C662" s="208"/>
      <c r="D662" s="208"/>
      <c r="E662" s="208"/>
      <c r="F662" s="208"/>
      <c r="G662" s="208"/>
      <c r="H662" s="208"/>
      <c r="I662" s="208"/>
      <c r="J662" s="208"/>
      <c r="K662" s="208"/>
      <c r="L662" s="208"/>
      <c r="M662" s="208"/>
      <c r="N662" s="180"/>
      <c r="O662" s="180"/>
      <c r="P662" s="180"/>
      <c r="Q662" s="180"/>
      <c r="R662" s="180"/>
      <c r="S662" s="180"/>
      <c r="T662" s="180"/>
      <c r="U662" s="180"/>
      <c r="V662" s="180"/>
    </row>
    <row r="663" spans="2:9" s="75" customFormat="1" ht="15" customHeight="1">
      <c r="B663" s="4"/>
      <c r="C663" s="40"/>
      <c r="D663" s="40"/>
      <c r="E663" s="40"/>
      <c r="F663" s="40"/>
      <c r="G663" s="40"/>
      <c r="H663" s="40"/>
      <c r="I663" s="40"/>
    </row>
    <row r="664" spans="2:19" s="75" customFormat="1" ht="15.75" hidden="1">
      <c r="B664" s="100" t="s">
        <v>163</v>
      </c>
      <c r="O664" s="47"/>
      <c r="P664" s="47"/>
      <c r="Q664" s="47"/>
      <c r="R664" s="47"/>
      <c r="S664" s="28"/>
    </row>
    <row r="665" spans="1:20" s="75" customFormat="1" ht="15.75" hidden="1">
      <c r="A665" s="76"/>
      <c r="B665" s="25"/>
      <c r="C665" s="25" t="s">
        <v>104</v>
      </c>
      <c r="D665" s="25" t="s">
        <v>191</v>
      </c>
      <c r="E665" s="25" t="s">
        <v>192</v>
      </c>
      <c r="F665" s="25" t="s">
        <v>143</v>
      </c>
      <c r="G665" s="25" t="s">
        <v>73</v>
      </c>
      <c r="H665" s="25" t="s">
        <v>33</v>
      </c>
      <c r="I665" s="25" t="s">
        <v>34</v>
      </c>
      <c r="J665" s="25" t="s">
        <v>35</v>
      </c>
      <c r="K665" s="25" t="s">
        <v>103</v>
      </c>
      <c r="L665" s="25" t="s">
        <v>37</v>
      </c>
      <c r="M665" s="25" t="s">
        <v>38</v>
      </c>
      <c r="N665" s="25" t="s">
        <v>102</v>
      </c>
      <c r="O665" s="25" t="s">
        <v>40</v>
      </c>
      <c r="P665" s="25" t="s">
        <v>41</v>
      </c>
      <c r="Q665" s="25" t="s">
        <v>42</v>
      </c>
      <c r="R665" s="25" t="s">
        <v>43</v>
      </c>
      <c r="S665" s="25" t="s">
        <v>44</v>
      </c>
      <c r="T665" s="37"/>
    </row>
    <row r="666" spans="2:19" s="75" customFormat="1" ht="15.75" hidden="1">
      <c r="B666" s="25" t="s">
        <v>96</v>
      </c>
      <c r="C666" s="25">
        <v>0.84</v>
      </c>
      <c r="D666" s="25">
        <v>0.85</v>
      </c>
      <c r="E666" s="25">
        <v>0.83</v>
      </c>
      <c r="F666" s="25">
        <v>0.7390510948905109</v>
      </c>
      <c r="G666" s="25">
        <v>0.7842089929105565</v>
      </c>
      <c r="H666" s="25">
        <v>0.8850806451612904</v>
      </c>
      <c r="I666" s="25">
        <v>0.7566137566137566</v>
      </c>
      <c r="J666" s="25">
        <v>0.7723785166240409</v>
      </c>
      <c r="K666" s="25">
        <v>0.7180821408660101</v>
      </c>
      <c r="L666" s="25">
        <v>0.7897460018814676</v>
      </c>
      <c r="M666" s="25">
        <v>0.7304582210242587</v>
      </c>
      <c r="N666" s="25">
        <v>0.7420924574209246</v>
      </c>
      <c r="O666" s="25">
        <v>0.9053356282271945</v>
      </c>
      <c r="P666" s="25">
        <v>0.8343047460449625</v>
      </c>
      <c r="Q666" s="25">
        <v>0.9217952163396936</v>
      </c>
      <c r="R666" s="25">
        <v>0.9362416107382551</v>
      </c>
      <c r="S666" s="25">
        <v>0.9183922046285018</v>
      </c>
    </row>
    <row r="667" spans="2:19" s="75" customFormat="1" ht="15.75" hidden="1">
      <c r="B667" s="25" t="s">
        <v>67</v>
      </c>
      <c r="C667" s="25">
        <v>0.74</v>
      </c>
      <c r="D667" s="25">
        <v>0.75</v>
      </c>
      <c r="E667" s="25">
        <v>0.7</v>
      </c>
      <c r="F667" s="25">
        <v>0.7170868347338936</v>
      </c>
      <c r="G667" s="25">
        <v>0.724756335282651</v>
      </c>
      <c r="H667" s="25">
        <v>0.7916666666666666</v>
      </c>
      <c r="I667" s="25">
        <v>0.7556053811659192</v>
      </c>
      <c r="J667" s="25">
        <v>0.7197452229299363</v>
      </c>
      <c r="K667" s="25">
        <v>0.6217851739788199</v>
      </c>
      <c r="L667" s="25">
        <v>0.7376425855513308</v>
      </c>
      <c r="M667" s="25">
        <v>0.7064846416382252</v>
      </c>
      <c r="N667" s="25">
        <v>0.5942028985507246</v>
      </c>
      <c r="O667" s="25">
        <v>0.7766990291262136</v>
      </c>
      <c r="P667" s="25">
        <v>0.7708333333333334</v>
      </c>
      <c r="Q667" s="25">
        <v>0.7692307692307693</v>
      </c>
      <c r="R667" s="25">
        <v>0.857429718875502</v>
      </c>
      <c r="S667" s="25">
        <v>0.8294573643410853</v>
      </c>
    </row>
    <row r="668" spans="2:19" s="75" customFormat="1" ht="15.75" hidden="1">
      <c r="B668" s="25" t="s">
        <v>75</v>
      </c>
      <c r="C668" s="25">
        <v>0.81</v>
      </c>
      <c r="D668" s="25">
        <v>0.81</v>
      </c>
      <c r="E668" s="25">
        <v>0.76</v>
      </c>
      <c r="F668" s="25">
        <v>0.7578125</v>
      </c>
      <c r="G668" s="25">
        <v>0.7957962138084632</v>
      </c>
      <c r="H668" s="25">
        <v>0.7932692307692307</v>
      </c>
      <c r="I668" s="25">
        <v>0.782608695652174</v>
      </c>
      <c r="J668" s="25">
        <v>0.7979274611398963</v>
      </c>
      <c r="K668" s="25">
        <v>0.7200243457090688</v>
      </c>
      <c r="L668" s="25">
        <v>0.7809139784946236</v>
      </c>
      <c r="M668" s="25">
        <v>0.8767123287671232</v>
      </c>
      <c r="N668" s="25">
        <v>0.7315436241610739</v>
      </c>
      <c r="O668" s="25">
        <v>0.821917808219178</v>
      </c>
      <c r="P668" s="25">
        <v>0.8455958549222798</v>
      </c>
      <c r="Q668" s="25">
        <v>0.8072837632776935</v>
      </c>
      <c r="R668" s="25">
        <v>0.922971114167813</v>
      </c>
      <c r="S668" s="25">
        <v>0.8719512195121951</v>
      </c>
    </row>
    <row r="669" spans="2:19" s="75" customFormat="1" ht="15.75" hidden="1">
      <c r="B669" s="25" t="s">
        <v>78</v>
      </c>
      <c r="C669" s="25">
        <v>0.91</v>
      </c>
      <c r="D669" s="25">
        <v>0.92</v>
      </c>
      <c r="E669" s="25">
        <v>0.89</v>
      </c>
      <c r="F669" s="25">
        <v>0.86</v>
      </c>
      <c r="G669" s="25">
        <v>0.9101382488479263</v>
      </c>
      <c r="H669" s="25">
        <v>0.9440559440559441</v>
      </c>
      <c r="I669" s="25">
        <v>0.8333333333333334</v>
      </c>
      <c r="J669" s="25">
        <v>0.8888888888888888</v>
      </c>
      <c r="K669" s="25">
        <v>0.8771428571428571</v>
      </c>
      <c r="L669" s="25">
        <v>0.8379310344827586</v>
      </c>
      <c r="M669" s="25"/>
      <c r="N669" s="25">
        <v>0.8043478260869565</v>
      </c>
      <c r="O669" s="25">
        <v>0.9528558476881233</v>
      </c>
      <c r="P669" s="25">
        <v>0.8646288209606987</v>
      </c>
      <c r="Q669" s="25">
        <v>0.9629248197734295</v>
      </c>
      <c r="R669" s="25">
        <v>0.9914529914529915</v>
      </c>
      <c r="S669" s="25">
        <v>0.9508547008547008</v>
      </c>
    </row>
    <row r="670" spans="2:19" s="75" customFormat="1" ht="15.75" hidden="1">
      <c r="B670" s="25" t="s">
        <v>126</v>
      </c>
      <c r="C670" s="25">
        <v>0.97</v>
      </c>
      <c r="D670" s="25">
        <v>0.98</v>
      </c>
      <c r="E670" s="25">
        <v>0.94</v>
      </c>
      <c r="F670" s="25">
        <v>0.9</v>
      </c>
      <c r="G670" s="25">
        <v>0.9347826086956522</v>
      </c>
      <c r="H670" s="25">
        <v>0.9722222222222222</v>
      </c>
      <c r="I670" s="25"/>
      <c r="J670" s="25">
        <v>0.875</v>
      </c>
      <c r="K670" s="25">
        <v>0.9016393442622951</v>
      </c>
      <c r="L670" s="25">
        <v>0.9487179487179487</v>
      </c>
      <c r="M670" s="25"/>
      <c r="N670" s="25">
        <v>0.7777777777777778</v>
      </c>
      <c r="O670" s="25">
        <v>0.967741935483871</v>
      </c>
      <c r="P670" s="25">
        <v>0.9701492537313433</v>
      </c>
      <c r="Q670" s="25">
        <v>0.9931412894375857</v>
      </c>
      <c r="R670" s="25">
        <v>1</v>
      </c>
      <c r="S670" s="25">
        <v>0.9811320754716981</v>
      </c>
    </row>
    <row r="671" spans="2:19" s="75" customFormat="1" ht="15.75" hidden="1">
      <c r="B671" s="25" t="s">
        <v>124</v>
      </c>
      <c r="C671" s="25">
        <v>0.79</v>
      </c>
      <c r="D671" s="25">
        <v>0.78</v>
      </c>
      <c r="E671" s="25">
        <v>0.73</v>
      </c>
      <c r="F671" s="25">
        <v>0.6812080536912751</v>
      </c>
      <c r="G671" s="25">
        <v>0.7716731686172519</v>
      </c>
      <c r="H671" s="25">
        <v>0.7891682785299806</v>
      </c>
      <c r="I671" s="25">
        <v>0.7410714285714286</v>
      </c>
      <c r="J671" s="25">
        <v>0.73502722323049</v>
      </c>
      <c r="K671" s="25">
        <v>0.687728102189781</v>
      </c>
      <c r="L671" s="25">
        <v>0.774330900243309</v>
      </c>
      <c r="M671" s="25">
        <v>0.7197231833910035</v>
      </c>
      <c r="N671" s="25">
        <v>0.6994219653179191</v>
      </c>
      <c r="O671" s="25">
        <v>0.7559241706161137</v>
      </c>
      <c r="P671" s="25">
        <v>0.8053872053872054</v>
      </c>
      <c r="Q671" s="25">
        <v>0.7768187422934648</v>
      </c>
      <c r="R671" s="25">
        <v>0.8992994746059545</v>
      </c>
      <c r="S671" s="25">
        <v>0.84375</v>
      </c>
    </row>
    <row r="672" spans="2:19" s="75" customFormat="1" ht="15.75" hidden="1">
      <c r="B672" s="72"/>
      <c r="C672" s="69"/>
      <c r="D672" s="69"/>
      <c r="E672" s="69"/>
      <c r="F672" s="69"/>
      <c r="G672" s="69"/>
      <c r="H672" s="69"/>
      <c r="I672" s="69"/>
      <c r="J672" s="69"/>
      <c r="K672" s="69"/>
      <c r="L672" s="69"/>
      <c r="M672" s="69"/>
      <c r="S672" s="28"/>
    </row>
    <row r="673" spans="2:19" s="75" customFormat="1" ht="15.75" hidden="1">
      <c r="B673" s="117" t="s">
        <v>202</v>
      </c>
      <c r="O673" s="47"/>
      <c r="P673" s="47"/>
      <c r="Q673" s="47"/>
      <c r="R673" s="47"/>
      <c r="S673" s="28"/>
    </row>
    <row r="674" spans="1:20" s="75" customFormat="1" ht="15.75" hidden="1">
      <c r="A674" s="76"/>
      <c r="B674" s="25"/>
      <c r="C674" s="25" t="s">
        <v>104</v>
      </c>
      <c r="D674" s="25" t="s">
        <v>191</v>
      </c>
      <c r="E674" s="25" t="s">
        <v>192</v>
      </c>
      <c r="F674" s="25" t="s">
        <v>143</v>
      </c>
      <c r="G674" s="25" t="s">
        <v>73</v>
      </c>
      <c r="H674" s="25" t="s">
        <v>33</v>
      </c>
      <c r="I674" s="25" t="s">
        <v>34</v>
      </c>
      <c r="J674" s="25" t="s">
        <v>35</v>
      </c>
      <c r="K674" s="25" t="s">
        <v>103</v>
      </c>
      <c r="L674" s="25" t="s">
        <v>37</v>
      </c>
      <c r="M674" s="25" t="s">
        <v>38</v>
      </c>
      <c r="N674" s="25" t="s">
        <v>102</v>
      </c>
      <c r="O674" s="25" t="s">
        <v>40</v>
      </c>
      <c r="P674" s="25" t="s">
        <v>41</v>
      </c>
      <c r="Q674" s="25" t="s">
        <v>42</v>
      </c>
      <c r="R674" s="25" t="s">
        <v>43</v>
      </c>
      <c r="S674" s="25" t="s">
        <v>44</v>
      </c>
      <c r="T674" s="37"/>
    </row>
    <row r="675" spans="2:19" s="75" customFormat="1" ht="15.75" hidden="1">
      <c r="B675" s="25" t="s">
        <v>96</v>
      </c>
      <c r="C675" s="25">
        <v>0.86</v>
      </c>
      <c r="D675" s="25">
        <v>0.88</v>
      </c>
      <c r="E675" s="25">
        <v>0.87</v>
      </c>
      <c r="F675" s="25">
        <v>0.74</v>
      </c>
      <c r="G675" s="25">
        <v>0.79</v>
      </c>
      <c r="H675" s="25">
        <v>0.92</v>
      </c>
      <c r="I675" s="25">
        <v>0.85</v>
      </c>
      <c r="J675" s="25">
        <v>0.83</v>
      </c>
      <c r="K675" s="25">
        <v>0.78</v>
      </c>
      <c r="L675" s="25">
        <v>0.81</v>
      </c>
      <c r="M675" s="25">
        <v>0.77</v>
      </c>
      <c r="N675" s="25">
        <v>0.82</v>
      </c>
      <c r="O675" s="25">
        <v>0.93</v>
      </c>
      <c r="P675" s="25">
        <v>0.88</v>
      </c>
      <c r="Q675" s="25">
        <v>0.94</v>
      </c>
      <c r="R675" s="25">
        <v>0.95</v>
      </c>
      <c r="S675" s="25">
        <v>0.92</v>
      </c>
    </row>
    <row r="676" spans="2:19" s="75" customFormat="1" ht="15.75" hidden="1">
      <c r="B676" s="25" t="s">
        <v>67</v>
      </c>
      <c r="C676" s="25">
        <v>0.77</v>
      </c>
      <c r="D676" s="25">
        <v>0.78</v>
      </c>
      <c r="E676" s="25">
        <v>0.75</v>
      </c>
      <c r="F676" s="25">
        <v>0.71</v>
      </c>
      <c r="G676" s="25">
        <v>0.71</v>
      </c>
      <c r="H676" s="25">
        <v>0.88</v>
      </c>
      <c r="I676" s="25">
        <v>0.84</v>
      </c>
      <c r="J676" s="25">
        <v>0.78</v>
      </c>
      <c r="K676" s="25">
        <v>0.67</v>
      </c>
      <c r="L676" s="25">
        <v>0.69</v>
      </c>
      <c r="M676" s="25">
        <v>0.76</v>
      </c>
      <c r="N676" s="25">
        <v>0.75</v>
      </c>
      <c r="O676" s="25">
        <v>0.85</v>
      </c>
      <c r="P676" s="25">
        <v>0.81</v>
      </c>
      <c r="Q676" s="25">
        <v>0.85</v>
      </c>
      <c r="R676" s="25">
        <v>0.91</v>
      </c>
      <c r="S676" s="25">
        <v>0.86</v>
      </c>
    </row>
    <row r="677" spans="2:19" s="75" customFormat="1" ht="15.75" hidden="1">
      <c r="B677" s="25" t="s">
        <v>75</v>
      </c>
      <c r="C677" s="25">
        <v>0.83</v>
      </c>
      <c r="D677" s="25">
        <v>0.84</v>
      </c>
      <c r="E677" s="25">
        <v>0.81</v>
      </c>
      <c r="F677" s="25">
        <v>0.82</v>
      </c>
      <c r="G677" s="25">
        <v>0.81</v>
      </c>
      <c r="H677" s="25">
        <v>0.84</v>
      </c>
      <c r="I677" s="25">
        <v>0.89</v>
      </c>
      <c r="J677" s="25">
        <v>0.85</v>
      </c>
      <c r="K677" s="25">
        <v>0.8</v>
      </c>
      <c r="L677" s="25">
        <v>0.81</v>
      </c>
      <c r="M677" s="25">
        <v>0.8</v>
      </c>
      <c r="N677" s="25">
        <v>0.77</v>
      </c>
      <c r="O677" s="25">
        <v>0.82</v>
      </c>
      <c r="P677" s="25">
        <v>0.88</v>
      </c>
      <c r="Q677" s="25">
        <v>0.85</v>
      </c>
      <c r="R677" s="25">
        <v>0.93</v>
      </c>
      <c r="S677" s="25">
        <v>0.9</v>
      </c>
    </row>
    <row r="678" spans="2:19" s="75" customFormat="1" ht="16.5" customHeight="1" hidden="1">
      <c r="B678" s="25" t="s">
        <v>78</v>
      </c>
      <c r="C678" s="25">
        <v>0.93</v>
      </c>
      <c r="D678" s="25">
        <v>0.95</v>
      </c>
      <c r="E678" s="25">
        <v>0.92</v>
      </c>
      <c r="F678" s="25">
        <v>0.85</v>
      </c>
      <c r="G678" s="25">
        <v>0.88</v>
      </c>
      <c r="H678" s="25">
        <v>0.96</v>
      </c>
      <c r="I678" s="25">
        <v>0.83</v>
      </c>
      <c r="J678" s="25">
        <v>0.92</v>
      </c>
      <c r="K678" s="25">
        <v>0.9</v>
      </c>
      <c r="L678" s="25">
        <v>0.87</v>
      </c>
      <c r="M678" s="25">
        <v>1</v>
      </c>
      <c r="N678" s="25">
        <v>0.89</v>
      </c>
      <c r="O678" s="25">
        <v>0.97</v>
      </c>
      <c r="P678" s="25">
        <v>0.94</v>
      </c>
      <c r="Q678" s="25">
        <v>0.97</v>
      </c>
      <c r="R678" s="25">
        <v>0.99</v>
      </c>
      <c r="S678" s="25">
        <v>0.93</v>
      </c>
    </row>
    <row r="679" spans="2:19" s="75" customFormat="1" ht="16.5" customHeight="1" hidden="1">
      <c r="B679" s="25" t="s">
        <v>126</v>
      </c>
      <c r="C679" s="25">
        <v>0.97</v>
      </c>
      <c r="D679" s="25">
        <v>0.98</v>
      </c>
      <c r="E679" s="25">
        <v>0.96</v>
      </c>
      <c r="F679" s="25">
        <v>0.89</v>
      </c>
      <c r="G679" s="25">
        <v>0.96</v>
      </c>
      <c r="H679" s="25">
        <v>0.95</v>
      </c>
      <c r="I679" s="25">
        <v>1</v>
      </c>
      <c r="J679" s="25">
        <v>0.86</v>
      </c>
      <c r="K679" s="25">
        <v>0.96</v>
      </c>
      <c r="L679" s="25">
        <v>0.93</v>
      </c>
      <c r="M679" s="25" t="e">
        <f>NA()</f>
        <v>#N/A</v>
      </c>
      <c r="N679" s="25">
        <v>1</v>
      </c>
      <c r="O679" s="25">
        <v>0.99</v>
      </c>
      <c r="P679" s="25">
        <v>0.94</v>
      </c>
      <c r="Q679" s="25">
        <v>0.99</v>
      </c>
      <c r="R679" s="25">
        <v>0.99</v>
      </c>
      <c r="S679" s="25">
        <v>0.97</v>
      </c>
    </row>
    <row r="680" spans="2:19" s="75" customFormat="1" ht="15.75" hidden="1">
      <c r="B680" s="25" t="s">
        <v>124</v>
      </c>
      <c r="C680" s="25">
        <v>0.81</v>
      </c>
      <c r="D680" s="25">
        <v>0.82</v>
      </c>
      <c r="E680" s="25">
        <v>0.79</v>
      </c>
      <c r="F680" s="25">
        <v>0.73</v>
      </c>
      <c r="G680" s="25">
        <v>0.78</v>
      </c>
      <c r="H680" s="25">
        <v>0.85</v>
      </c>
      <c r="I680" s="25">
        <v>0.83</v>
      </c>
      <c r="J680" s="25">
        <v>0.82</v>
      </c>
      <c r="K680" s="25">
        <v>0.76</v>
      </c>
      <c r="L680" s="25">
        <v>0.79</v>
      </c>
      <c r="M680" s="25">
        <v>0.76</v>
      </c>
      <c r="N680" s="25">
        <v>0.74</v>
      </c>
      <c r="O680" s="25">
        <v>0.81</v>
      </c>
      <c r="P680" s="25">
        <v>0.86</v>
      </c>
      <c r="Q680" s="25">
        <v>0.84</v>
      </c>
      <c r="R680" s="25">
        <v>0.93</v>
      </c>
      <c r="S680" s="25">
        <v>0.85</v>
      </c>
    </row>
    <row r="681" spans="2:19" s="75" customFormat="1" ht="15.75" hidden="1">
      <c r="B681" s="72"/>
      <c r="C681" s="69"/>
      <c r="D681" s="69"/>
      <c r="E681" s="69"/>
      <c r="F681" s="69"/>
      <c r="G681" s="69"/>
      <c r="H681" s="69"/>
      <c r="I681" s="69"/>
      <c r="J681" s="69"/>
      <c r="K681" s="69"/>
      <c r="L681" s="69"/>
      <c r="M681" s="69"/>
      <c r="S681" s="28"/>
    </row>
    <row r="682" spans="2:19" s="83" customFormat="1" ht="15.75" hidden="1">
      <c r="B682" s="117" t="s">
        <v>203</v>
      </c>
      <c r="O682" s="47"/>
      <c r="P682" s="47"/>
      <c r="Q682" s="47"/>
      <c r="R682" s="47"/>
      <c r="S682" s="28"/>
    </row>
    <row r="683" spans="1:20" s="83" customFormat="1" ht="15.75" hidden="1">
      <c r="A683" s="84"/>
      <c r="B683" s="25"/>
      <c r="C683" s="25" t="s">
        <v>104</v>
      </c>
      <c r="D683" s="25" t="s">
        <v>191</v>
      </c>
      <c r="E683" s="25" t="s">
        <v>192</v>
      </c>
      <c r="F683" s="25" t="s">
        <v>143</v>
      </c>
      <c r="G683" s="25" t="s">
        <v>73</v>
      </c>
      <c r="H683" s="25" t="s">
        <v>33</v>
      </c>
      <c r="I683" s="25" t="s">
        <v>34</v>
      </c>
      <c r="J683" s="25" t="s">
        <v>35</v>
      </c>
      <c r="K683" s="25" t="s">
        <v>103</v>
      </c>
      <c r="L683" s="25" t="s">
        <v>37</v>
      </c>
      <c r="M683" s="25" t="s">
        <v>38</v>
      </c>
      <c r="N683" s="25" t="s">
        <v>102</v>
      </c>
      <c r="O683" s="25" t="s">
        <v>40</v>
      </c>
      <c r="P683" s="25" t="s">
        <v>41</v>
      </c>
      <c r="Q683" s="25" t="s">
        <v>42</v>
      </c>
      <c r="R683" s="25" t="s">
        <v>43</v>
      </c>
      <c r="S683" s="25" t="s">
        <v>44</v>
      </c>
      <c r="T683" s="37"/>
    </row>
    <row r="684" spans="2:19" s="83" customFormat="1" ht="15.75" hidden="1">
      <c r="B684" s="25" t="s">
        <v>148</v>
      </c>
      <c r="C684" s="25">
        <f>C666</f>
        <v>0.84</v>
      </c>
      <c r="D684" s="25">
        <f aca="true" t="shared" si="38" ref="D684:S684">D666</f>
        <v>0.85</v>
      </c>
      <c r="E684" s="25">
        <f t="shared" si="38"/>
        <v>0.83</v>
      </c>
      <c r="F684" s="25">
        <f t="shared" si="38"/>
        <v>0.7390510948905109</v>
      </c>
      <c r="G684" s="25">
        <f t="shared" si="38"/>
        <v>0.7842089929105565</v>
      </c>
      <c r="H684" s="25">
        <f t="shared" si="38"/>
        <v>0.8850806451612904</v>
      </c>
      <c r="I684" s="25">
        <f t="shared" si="38"/>
        <v>0.7566137566137566</v>
      </c>
      <c r="J684" s="25">
        <f t="shared" si="38"/>
        <v>0.7723785166240409</v>
      </c>
      <c r="K684" s="25">
        <f t="shared" si="38"/>
        <v>0.7180821408660101</v>
      </c>
      <c r="L684" s="25">
        <f t="shared" si="38"/>
        <v>0.7897460018814676</v>
      </c>
      <c r="M684" s="25">
        <f t="shared" si="38"/>
        <v>0.7304582210242587</v>
      </c>
      <c r="N684" s="25">
        <f t="shared" si="38"/>
        <v>0.7420924574209246</v>
      </c>
      <c r="O684" s="25">
        <f t="shared" si="38"/>
        <v>0.9053356282271945</v>
      </c>
      <c r="P684" s="25">
        <f t="shared" si="38"/>
        <v>0.8343047460449625</v>
      </c>
      <c r="Q684" s="25">
        <f t="shared" si="38"/>
        <v>0.9217952163396936</v>
      </c>
      <c r="R684" s="25">
        <f t="shared" si="38"/>
        <v>0.9362416107382551</v>
      </c>
      <c r="S684" s="25">
        <f t="shared" si="38"/>
        <v>0.9183922046285018</v>
      </c>
    </row>
    <row r="685" spans="2:19" s="83" customFormat="1" ht="15.75" hidden="1">
      <c r="B685" s="25" t="s">
        <v>174</v>
      </c>
      <c r="C685" s="25">
        <f>C675</f>
        <v>0.86</v>
      </c>
      <c r="D685" s="25">
        <f aca="true" t="shared" si="39" ref="D685:S685">D675</f>
        <v>0.88</v>
      </c>
      <c r="E685" s="25">
        <f t="shared" si="39"/>
        <v>0.87</v>
      </c>
      <c r="F685" s="25">
        <f t="shared" si="39"/>
        <v>0.74</v>
      </c>
      <c r="G685" s="25">
        <f t="shared" si="39"/>
        <v>0.79</v>
      </c>
      <c r="H685" s="25">
        <f t="shared" si="39"/>
        <v>0.92</v>
      </c>
      <c r="I685" s="25">
        <f t="shared" si="39"/>
        <v>0.85</v>
      </c>
      <c r="J685" s="25">
        <f t="shared" si="39"/>
        <v>0.83</v>
      </c>
      <c r="K685" s="25">
        <f t="shared" si="39"/>
        <v>0.78</v>
      </c>
      <c r="L685" s="25">
        <f t="shared" si="39"/>
        <v>0.81</v>
      </c>
      <c r="M685" s="25">
        <f t="shared" si="39"/>
        <v>0.77</v>
      </c>
      <c r="N685" s="25">
        <f t="shared" si="39"/>
        <v>0.82</v>
      </c>
      <c r="O685" s="25">
        <f t="shared" si="39"/>
        <v>0.93</v>
      </c>
      <c r="P685" s="25">
        <f t="shared" si="39"/>
        <v>0.88</v>
      </c>
      <c r="Q685" s="25">
        <f t="shared" si="39"/>
        <v>0.94</v>
      </c>
      <c r="R685" s="25">
        <f t="shared" si="39"/>
        <v>0.95</v>
      </c>
      <c r="S685" s="25">
        <f t="shared" si="39"/>
        <v>0.92</v>
      </c>
    </row>
    <row r="686" spans="2:19" s="83" customFormat="1" ht="15.75" hidden="1">
      <c r="B686" s="81"/>
      <c r="C686" s="80"/>
      <c r="D686" s="80"/>
      <c r="E686" s="80"/>
      <c r="F686" s="80"/>
      <c r="G686" s="80"/>
      <c r="H686" s="80"/>
      <c r="I686" s="80"/>
      <c r="J686" s="80"/>
      <c r="K686" s="80"/>
      <c r="L686" s="80"/>
      <c r="M686" s="80"/>
      <c r="S686" s="28"/>
    </row>
    <row r="687" spans="2:19" s="83" customFormat="1" ht="15.75" hidden="1">
      <c r="B687" s="117" t="s">
        <v>204</v>
      </c>
      <c r="O687" s="47"/>
      <c r="P687" s="47"/>
      <c r="Q687" s="47"/>
      <c r="R687" s="47"/>
      <c r="S687" s="28"/>
    </row>
    <row r="688" spans="1:20" s="83" customFormat="1" ht="15.75" hidden="1">
      <c r="A688" s="84"/>
      <c r="B688" s="25"/>
      <c r="C688" s="25" t="s">
        <v>104</v>
      </c>
      <c r="D688" s="25" t="s">
        <v>191</v>
      </c>
      <c r="E688" s="25" t="s">
        <v>192</v>
      </c>
      <c r="F688" s="25" t="s">
        <v>143</v>
      </c>
      <c r="G688" s="25" t="s">
        <v>73</v>
      </c>
      <c r="H688" s="25" t="s">
        <v>33</v>
      </c>
      <c r="I688" s="25" t="s">
        <v>34</v>
      </c>
      <c r="J688" s="25" t="s">
        <v>35</v>
      </c>
      <c r="K688" s="25" t="s">
        <v>103</v>
      </c>
      <c r="L688" s="25" t="s">
        <v>37</v>
      </c>
      <c r="M688" s="25" t="s">
        <v>38</v>
      </c>
      <c r="N688" s="25" t="s">
        <v>102</v>
      </c>
      <c r="O688" s="25" t="s">
        <v>40</v>
      </c>
      <c r="P688" s="25" t="s">
        <v>41</v>
      </c>
      <c r="Q688" s="25" t="s">
        <v>42</v>
      </c>
      <c r="R688" s="25" t="s">
        <v>43</v>
      </c>
      <c r="S688" s="25" t="s">
        <v>44</v>
      </c>
      <c r="T688" s="37"/>
    </row>
    <row r="689" spans="2:19" s="83" customFormat="1" ht="15.75" hidden="1">
      <c r="B689" s="25" t="s">
        <v>148</v>
      </c>
      <c r="C689" s="25">
        <f>C667</f>
        <v>0.74</v>
      </c>
      <c r="D689" s="25">
        <f aca="true" t="shared" si="40" ref="D689:S689">D667</f>
        <v>0.75</v>
      </c>
      <c r="E689" s="25">
        <f t="shared" si="40"/>
        <v>0.7</v>
      </c>
      <c r="F689" s="25">
        <f t="shared" si="40"/>
        <v>0.7170868347338936</v>
      </c>
      <c r="G689" s="25">
        <f t="shared" si="40"/>
        <v>0.724756335282651</v>
      </c>
      <c r="H689" s="25">
        <f t="shared" si="40"/>
        <v>0.7916666666666666</v>
      </c>
      <c r="I689" s="25">
        <f t="shared" si="40"/>
        <v>0.7556053811659192</v>
      </c>
      <c r="J689" s="25">
        <f t="shared" si="40"/>
        <v>0.7197452229299363</v>
      </c>
      <c r="K689" s="25">
        <f t="shared" si="40"/>
        <v>0.6217851739788199</v>
      </c>
      <c r="L689" s="25">
        <f t="shared" si="40"/>
        <v>0.7376425855513308</v>
      </c>
      <c r="M689" s="25">
        <f t="shared" si="40"/>
        <v>0.7064846416382252</v>
      </c>
      <c r="N689" s="25">
        <f t="shared" si="40"/>
        <v>0.5942028985507246</v>
      </c>
      <c r="O689" s="25">
        <f t="shared" si="40"/>
        <v>0.7766990291262136</v>
      </c>
      <c r="P689" s="25">
        <f t="shared" si="40"/>
        <v>0.7708333333333334</v>
      </c>
      <c r="Q689" s="25">
        <f t="shared" si="40"/>
        <v>0.7692307692307693</v>
      </c>
      <c r="R689" s="25">
        <f t="shared" si="40"/>
        <v>0.857429718875502</v>
      </c>
      <c r="S689" s="25">
        <f t="shared" si="40"/>
        <v>0.8294573643410853</v>
      </c>
    </row>
    <row r="690" spans="2:19" s="83" customFormat="1" ht="15.75" hidden="1">
      <c r="B690" s="25" t="s">
        <v>174</v>
      </c>
      <c r="C690" s="25">
        <f>C676</f>
        <v>0.77</v>
      </c>
      <c r="D690" s="25">
        <f aca="true" t="shared" si="41" ref="D690:S690">D676</f>
        <v>0.78</v>
      </c>
      <c r="E690" s="25">
        <f t="shared" si="41"/>
        <v>0.75</v>
      </c>
      <c r="F690" s="25">
        <f t="shared" si="41"/>
        <v>0.71</v>
      </c>
      <c r="G690" s="25">
        <f t="shared" si="41"/>
        <v>0.71</v>
      </c>
      <c r="H690" s="25">
        <f t="shared" si="41"/>
        <v>0.88</v>
      </c>
      <c r="I690" s="25">
        <f t="shared" si="41"/>
        <v>0.84</v>
      </c>
      <c r="J690" s="25">
        <f t="shared" si="41"/>
        <v>0.78</v>
      </c>
      <c r="K690" s="25">
        <f t="shared" si="41"/>
        <v>0.67</v>
      </c>
      <c r="L690" s="25">
        <f t="shared" si="41"/>
        <v>0.69</v>
      </c>
      <c r="M690" s="25">
        <f t="shared" si="41"/>
        <v>0.76</v>
      </c>
      <c r="N690" s="25">
        <f t="shared" si="41"/>
        <v>0.75</v>
      </c>
      <c r="O690" s="25">
        <f t="shared" si="41"/>
        <v>0.85</v>
      </c>
      <c r="P690" s="25">
        <f t="shared" si="41"/>
        <v>0.81</v>
      </c>
      <c r="Q690" s="25">
        <f t="shared" si="41"/>
        <v>0.85</v>
      </c>
      <c r="R690" s="25">
        <f t="shared" si="41"/>
        <v>0.91</v>
      </c>
      <c r="S690" s="25">
        <f t="shared" si="41"/>
        <v>0.86</v>
      </c>
    </row>
    <row r="691" spans="2:19" s="83" customFormat="1" ht="15.75" hidden="1">
      <c r="B691" s="81"/>
      <c r="C691" s="80"/>
      <c r="D691" s="80"/>
      <c r="E691" s="80"/>
      <c r="F691" s="80"/>
      <c r="G691" s="80"/>
      <c r="H691" s="80"/>
      <c r="I691" s="80"/>
      <c r="J691" s="80"/>
      <c r="K691" s="80"/>
      <c r="L691" s="80"/>
      <c r="M691" s="80"/>
      <c r="S691" s="28"/>
    </row>
    <row r="692" spans="2:19" s="83" customFormat="1" ht="15.75" hidden="1">
      <c r="B692" s="117" t="s">
        <v>205</v>
      </c>
      <c r="O692" s="47"/>
      <c r="P692" s="47"/>
      <c r="Q692" s="47"/>
      <c r="R692" s="47"/>
      <c r="S692" s="28"/>
    </row>
    <row r="693" spans="1:20" s="83" customFormat="1" ht="15.75" hidden="1">
      <c r="A693" s="84"/>
      <c r="B693" s="25"/>
      <c r="C693" s="25" t="s">
        <v>104</v>
      </c>
      <c r="D693" s="25" t="s">
        <v>191</v>
      </c>
      <c r="E693" s="25" t="s">
        <v>192</v>
      </c>
      <c r="F693" s="25" t="s">
        <v>143</v>
      </c>
      <c r="G693" s="25" t="s">
        <v>73</v>
      </c>
      <c r="H693" s="25" t="s">
        <v>33</v>
      </c>
      <c r="I693" s="25" t="s">
        <v>34</v>
      </c>
      <c r="J693" s="25" t="s">
        <v>35</v>
      </c>
      <c r="K693" s="25" t="s">
        <v>103</v>
      </c>
      <c r="L693" s="25" t="s">
        <v>37</v>
      </c>
      <c r="M693" s="25" t="s">
        <v>38</v>
      </c>
      <c r="N693" s="25" t="s">
        <v>102</v>
      </c>
      <c r="O693" s="25" t="s">
        <v>40</v>
      </c>
      <c r="P693" s="25" t="s">
        <v>41</v>
      </c>
      <c r="Q693" s="25" t="s">
        <v>42</v>
      </c>
      <c r="R693" s="25" t="s">
        <v>43</v>
      </c>
      <c r="S693" s="25" t="s">
        <v>44</v>
      </c>
      <c r="T693" s="37"/>
    </row>
    <row r="694" spans="2:19" s="83" customFormat="1" ht="15.75" hidden="1">
      <c r="B694" s="25" t="s">
        <v>148</v>
      </c>
      <c r="C694" s="25">
        <f>C668</f>
        <v>0.81</v>
      </c>
      <c r="D694" s="25">
        <f aca="true" t="shared" si="42" ref="D694:S694">D668</f>
        <v>0.81</v>
      </c>
      <c r="E694" s="25">
        <f t="shared" si="42"/>
        <v>0.76</v>
      </c>
      <c r="F694" s="25">
        <f t="shared" si="42"/>
        <v>0.7578125</v>
      </c>
      <c r="G694" s="25">
        <f t="shared" si="42"/>
        <v>0.7957962138084632</v>
      </c>
      <c r="H694" s="25">
        <f t="shared" si="42"/>
        <v>0.7932692307692307</v>
      </c>
      <c r="I694" s="25">
        <f t="shared" si="42"/>
        <v>0.782608695652174</v>
      </c>
      <c r="J694" s="25">
        <f t="shared" si="42"/>
        <v>0.7979274611398963</v>
      </c>
      <c r="K694" s="25">
        <f t="shared" si="42"/>
        <v>0.7200243457090688</v>
      </c>
      <c r="L694" s="25">
        <f t="shared" si="42"/>
        <v>0.7809139784946236</v>
      </c>
      <c r="M694" s="25">
        <f t="shared" si="42"/>
        <v>0.8767123287671232</v>
      </c>
      <c r="N694" s="25">
        <f t="shared" si="42"/>
        <v>0.7315436241610739</v>
      </c>
      <c r="O694" s="25">
        <f t="shared" si="42"/>
        <v>0.821917808219178</v>
      </c>
      <c r="P694" s="25">
        <f t="shared" si="42"/>
        <v>0.8455958549222798</v>
      </c>
      <c r="Q694" s="25">
        <f t="shared" si="42"/>
        <v>0.8072837632776935</v>
      </c>
      <c r="R694" s="25">
        <f t="shared" si="42"/>
        <v>0.922971114167813</v>
      </c>
      <c r="S694" s="25">
        <f t="shared" si="42"/>
        <v>0.8719512195121951</v>
      </c>
    </row>
    <row r="695" spans="2:19" s="83" customFormat="1" ht="15.75" hidden="1">
      <c r="B695" s="25" t="s">
        <v>174</v>
      </c>
      <c r="C695" s="25">
        <f>C677</f>
        <v>0.83</v>
      </c>
      <c r="D695" s="25">
        <f aca="true" t="shared" si="43" ref="D695:S695">D677</f>
        <v>0.84</v>
      </c>
      <c r="E695" s="25">
        <f t="shared" si="43"/>
        <v>0.81</v>
      </c>
      <c r="F695" s="25">
        <f t="shared" si="43"/>
        <v>0.82</v>
      </c>
      <c r="G695" s="25">
        <f t="shared" si="43"/>
        <v>0.81</v>
      </c>
      <c r="H695" s="25">
        <f t="shared" si="43"/>
        <v>0.84</v>
      </c>
      <c r="I695" s="25">
        <f t="shared" si="43"/>
        <v>0.89</v>
      </c>
      <c r="J695" s="25">
        <f t="shared" si="43"/>
        <v>0.85</v>
      </c>
      <c r="K695" s="25">
        <f t="shared" si="43"/>
        <v>0.8</v>
      </c>
      <c r="L695" s="25">
        <f t="shared" si="43"/>
        <v>0.81</v>
      </c>
      <c r="M695" s="25">
        <f t="shared" si="43"/>
        <v>0.8</v>
      </c>
      <c r="N695" s="25">
        <f t="shared" si="43"/>
        <v>0.77</v>
      </c>
      <c r="O695" s="25">
        <f t="shared" si="43"/>
        <v>0.82</v>
      </c>
      <c r="P695" s="25">
        <f t="shared" si="43"/>
        <v>0.88</v>
      </c>
      <c r="Q695" s="25">
        <f t="shared" si="43"/>
        <v>0.85</v>
      </c>
      <c r="R695" s="25">
        <f t="shared" si="43"/>
        <v>0.93</v>
      </c>
      <c r="S695" s="25">
        <f t="shared" si="43"/>
        <v>0.9</v>
      </c>
    </row>
    <row r="696" spans="2:19" s="83" customFormat="1" ht="15.75" hidden="1">
      <c r="B696" s="81"/>
      <c r="C696" s="80"/>
      <c r="D696" s="80"/>
      <c r="E696" s="80"/>
      <c r="F696" s="80"/>
      <c r="G696" s="80"/>
      <c r="H696" s="80"/>
      <c r="I696" s="80"/>
      <c r="J696" s="80"/>
      <c r="K696" s="80"/>
      <c r="L696" s="80"/>
      <c r="M696" s="80"/>
      <c r="S696" s="28"/>
    </row>
    <row r="697" spans="2:19" s="83" customFormat="1" ht="15.75" hidden="1">
      <c r="B697" s="117" t="s">
        <v>206</v>
      </c>
      <c r="O697" s="47"/>
      <c r="P697" s="47"/>
      <c r="Q697" s="47"/>
      <c r="R697" s="47"/>
      <c r="S697" s="28"/>
    </row>
    <row r="698" spans="1:20" s="83" customFormat="1" ht="15.75" hidden="1">
      <c r="A698" s="84"/>
      <c r="B698" s="25"/>
      <c r="C698" s="25" t="s">
        <v>104</v>
      </c>
      <c r="D698" s="25" t="s">
        <v>191</v>
      </c>
      <c r="E698" s="25" t="s">
        <v>192</v>
      </c>
      <c r="F698" s="25" t="s">
        <v>143</v>
      </c>
      <c r="G698" s="25" t="s">
        <v>73</v>
      </c>
      <c r="H698" s="25" t="s">
        <v>33</v>
      </c>
      <c r="I698" s="25" t="s">
        <v>34</v>
      </c>
      <c r="J698" s="25" t="s">
        <v>35</v>
      </c>
      <c r="K698" s="25" t="s">
        <v>103</v>
      </c>
      <c r="L698" s="25" t="s">
        <v>37</v>
      </c>
      <c r="M698" s="25" t="s">
        <v>38</v>
      </c>
      <c r="N698" s="25" t="s">
        <v>102</v>
      </c>
      <c r="O698" s="25" t="s">
        <v>40</v>
      </c>
      <c r="P698" s="25" t="s">
        <v>41</v>
      </c>
      <c r="Q698" s="25" t="s">
        <v>42</v>
      </c>
      <c r="R698" s="25" t="s">
        <v>43</v>
      </c>
      <c r="S698" s="25" t="s">
        <v>44</v>
      </c>
      <c r="T698" s="37"/>
    </row>
    <row r="699" spans="2:19" s="83" customFormat="1" ht="16.5" customHeight="1" hidden="1">
      <c r="B699" s="25" t="s">
        <v>148</v>
      </c>
      <c r="C699" s="25">
        <f>C669</f>
        <v>0.91</v>
      </c>
      <c r="D699" s="25">
        <f aca="true" t="shared" si="44" ref="D699:S699">D669</f>
        <v>0.92</v>
      </c>
      <c r="E699" s="25">
        <f t="shared" si="44"/>
        <v>0.89</v>
      </c>
      <c r="F699" s="25">
        <f t="shared" si="44"/>
        <v>0.86</v>
      </c>
      <c r="G699" s="25">
        <f t="shared" si="44"/>
        <v>0.9101382488479263</v>
      </c>
      <c r="H699" s="25">
        <f t="shared" si="44"/>
        <v>0.9440559440559441</v>
      </c>
      <c r="I699" s="25">
        <f t="shared" si="44"/>
        <v>0.8333333333333334</v>
      </c>
      <c r="J699" s="25">
        <f t="shared" si="44"/>
        <v>0.8888888888888888</v>
      </c>
      <c r="K699" s="25">
        <f t="shared" si="44"/>
        <v>0.8771428571428571</v>
      </c>
      <c r="L699" s="25">
        <f t="shared" si="44"/>
        <v>0.8379310344827586</v>
      </c>
      <c r="M699" s="25">
        <f t="shared" si="44"/>
        <v>0</v>
      </c>
      <c r="N699" s="25">
        <f t="shared" si="44"/>
        <v>0.8043478260869565</v>
      </c>
      <c r="O699" s="25">
        <f t="shared" si="44"/>
        <v>0.9528558476881233</v>
      </c>
      <c r="P699" s="25">
        <f t="shared" si="44"/>
        <v>0.8646288209606987</v>
      </c>
      <c r="Q699" s="25">
        <f t="shared" si="44"/>
        <v>0.9629248197734295</v>
      </c>
      <c r="R699" s="25">
        <f t="shared" si="44"/>
        <v>0.9914529914529915</v>
      </c>
      <c r="S699" s="25">
        <f t="shared" si="44"/>
        <v>0.9508547008547008</v>
      </c>
    </row>
    <row r="700" spans="2:19" s="83" customFormat="1" ht="15.75" hidden="1">
      <c r="B700" s="25" t="s">
        <v>174</v>
      </c>
      <c r="C700" s="25">
        <f>C678</f>
        <v>0.93</v>
      </c>
      <c r="D700" s="25">
        <f aca="true" t="shared" si="45" ref="D700:S700">D678</f>
        <v>0.95</v>
      </c>
      <c r="E700" s="25">
        <f t="shared" si="45"/>
        <v>0.92</v>
      </c>
      <c r="F700" s="25">
        <f t="shared" si="45"/>
        <v>0.85</v>
      </c>
      <c r="G700" s="25">
        <f t="shared" si="45"/>
        <v>0.88</v>
      </c>
      <c r="H700" s="25">
        <f t="shared" si="45"/>
        <v>0.96</v>
      </c>
      <c r="I700" s="25">
        <f t="shared" si="45"/>
        <v>0.83</v>
      </c>
      <c r="J700" s="25">
        <f t="shared" si="45"/>
        <v>0.92</v>
      </c>
      <c r="K700" s="25">
        <f t="shared" si="45"/>
        <v>0.9</v>
      </c>
      <c r="L700" s="25">
        <f t="shared" si="45"/>
        <v>0.87</v>
      </c>
      <c r="M700" s="25">
        <f t="shared" si="45"/>
        <v>1</v>
      </c>
      <c r="N700" s="25">
        <f t="shared" si="45"/>
        <v>0.89</v>
      </c>
      <c r="O700" s="25">
        <f t="shared" si="45"/>
        <v>0.97</v>
      </c>
      <c r="P700" s="25">
        <f t="shared" si="45"/>
        <v>0.94</v>
      </c>
      <c r="Q700" s="25">
        <f t="shared" si="45"/>
        <v>0.97</v>
      </c>
      <c r="R700" s="25">
        <f t="shared" si="45"/>
        <v>0.99</v>
      </c>
      <c r="S700" s="25">
        <f t="shared" si="45"/>
        <v>0.93</v>
      </c>
    </row>
    <row r="701" spans="2:19" s="83" customFormat="1" ht="15.75" hidden="1">
      <c r="B701" s="81"/>
      <c r="C701" s="80"/>
      <c r="D701" s="80"/>
      <c r="E701" s="80"/>
      <c r="F701" s="80"/>
      <c r="G701" s="80"/>
      <c r="H701" s="80"/>
      <c r="I701" s="80"/>
      <c r="J701" s="80"/>
      <c r="K701" s="80"/>
      <c r="L701" s="80"/>
      <c r="M701" s="80"/>
      <c r="S701" s="28"/>
    </row>
    <row r="702" spans="2:19" s="83" customFormat="1" ht="15.75" hidden="1">
      <c r="B702" s="117" t="s">
        <v>207</v>
      </c>
      <c r="O702" s="47"/>
      <c r="P702" s="47"/>
      <c r="Q702" s="47"/>
      <c r="R702" s="47"/>
      <c r="S702" s="28"/>
    </row>
    <row r="703" spans="1:20" s="83" customFormat="1" ht="15.75" hidden="1">
      <c r="A703" s="84"/>
      <c r="B703" s="25"/>
      <c r="C703" s="25" t="s">
        <v>104</v>
      </c>
      <c r="D703" s="25" t="s">
        <v>191</v>
      </c>
      <c r="E703" s="25" t="s">
        <v>192</v>
      </c>
      <c r="F703" s="25" t="s">
        <v>143</v>
      </c>
      <c r="G703" s="25" t="s">
        <v>73</v>
      </c>
      <c r="H703" s="25" t="s">
        <v>33</v>
      </c>
      <c r="I703" s="25" t="s">
        <v>34</v>
      </c>
      <c r="J703" s="25" t="s">
        <v>35</v>
      </c>
      <c r="K703" s="25" t="s">
        <v>103</v>
      </c>
      <c r="L703" s="25" t="s">
        <v>37</v>
      </c>
      <c r="M703" s="25" t="s">
        <v>38</v>
      </c>
      <c r="N703" s="25" t="s">
        <v>102</v>
      </c>
      <c r="O703" s="25" t="s">
        <v>40</v>
      </c>
      <c r="P703" s="25" t="s">
        <v>41</v>
      </c>
      <c r="Q703" s="25" t="s">
        <v>42</v>
      </c>
      <c r="R703" s="25" t="s">
        <v>43</v>
      </c>
      <c r="S703" s="25" t="s">
        <v>44</v>
      </c>
      <c r="T703" s="37"/>
    </row>
    <row r="704" spans="2:19" s="83" customFormat="1" ht="16.5" customHeight="1" hidden="1">
      <c r="B704" s="25" t="s">
        <v>148</v>
      </c>
      <c r="C704" s="25">
        <f>C670</f>
        <v>0.97</v>
      </c>
      <c r="D704" s="25">
        <f aca="true" t="shared" si="46" ref="D704:S704">D670</f>
        <v>0.98</v>
      </c>
      <c r="E704" s="25">
        <f t="shared" si="46"/>
        <v>0.94</v>
      </c>
      <c r="F704" s="25">
        <f t="shared" si="46"/>
        <v>0.9</v>
      </c>
      <c r="G704" s="25">
        <f t="shared" si="46"/>
        <v>0.9347826086956522</v>
      </c>
      <c r="H704" s="25">
        <f t="shared" si="46"/>
        <v>0.9722222222222222</v>
      </c>
      <c r="I704" s="25">
        <f t="shared" si="46"/>
        <v>0</v>
      </c>
      <c r="J704" s="25">
        <f t="shared" si="46"/>
        <v>0.875</v>
      </c>
      <c r="K704" s="25">
        <f t="shared" si="46"/>
        <v>0.9016393442622951</v>
      </c>
      <c r="L704" s="25">
        <f t="shared" si="46"/>
        <v>0.9487179487179487</v>
      </c>
      <c r="M704" s="25">
        <f t="shared" si="46"/>
        <v>0</v>
      </c>
      <c r="N704" s="25">
        <f t="shared" si="46"/>
        <v>0.7777777777777778</v>
      </c>
      <c r="O704" s="25">
        <f t="shared" si="46"/>
        <v>0.967741935483871</v>
      </c>
      <c r="P704" s="25">
        <f t="shared" si="46"/>
        <v>0.9701492537313433</v>
      </c>
      <c r="Q704" s="25">
        <f t="shared" si="46"/>
        <v>0.9931412894375857</v>
      </c>
      <c r="R704" s="25">
        <f t="shared" si="46"/>
        <v>1</v>
      </c>
      <c r="S704" s="25">
        <f t="shared" si="46"/>
        <v>0.9811320754716981</v>
      </c>
    </row>
    <row r="705" spans="2:19" s="83" customFormat="1" ht="15.75" hidden="1">
      <c r="B705" s="25" t="s">
        <v>174</v>
      </c>
      <c r="C705" s="25">
        <f>C679</f>
        <v>0.97</v>
      </c>
      <c r="D705" s="25">
        <f aca="true" t="shared" si="47" ref="D705:S705">D679</f>
        <v>0.98</v>
      </c>
      <c r="E705" s="25">
        <f t="shared" si="47"/>
        <v>0.96</v>
      </c>
      <c r="F705" s="25">
        <f t="shared" si="47"/>
        <v>0.89</v>
      </c>
      <c r="G705" s="25">
        <f t="shared" si="47"/>
        <v>0.96</v>
      </c>
      <c r="H705" s="25">
        <f t="shared" si="47"/>
        <v>0.95</v>
      </c>
      <c r="I705" s="25">
        <f t="shared" si="47"/>
        <v>1</v>
      </c>
      <c r="J705" s="25">
        <f t="shared" si="47"/>
        <v>0.86</v>
      </c>
      <c r="K705" s="25">
        <f t="shared" si="47"/>
        <v>0.96</v>
      </c>
      <c r="L705" s="25">
        <f t="shared" si="47"/>
        <v>0.93</v>
      </c>
      <c r="M705" s="25" t="e">
        <f t="shared" si="47"/>
        <v>#N/A</v>
      </c>
      <c r="N705" s="25">
        <f t="shared" si="47"/>
        <v>1</v>
      </c>
      <c r="O705" s="25">
        <f t="shared" si="47"/>
        <v>0.99</v>
      </c>
      <c r="P705" s="25">
        <f t="shared" si="47"/>
        <v>0.94</v>
      </c>
      <c r="Q705" s="25">
        <f t="shared" si="47"/>
        <v>0.99</v>
      </c>
      <c r="R705" s="25">
        <f t="shared" si="47"/>
        <v>0.99</v>
      </c>
      <c r="S705" s="25">
        <f t="shared" si="47"/>
        <v>0.97</v>
      </c>
    </row>
    <row r="706" spans="2:19" s="83" customFormat="1" ht="15.75" hidden="1">
      <c r="B706" s="81"/>
      <c r="C706" s="80"/>
      <c r="D706" s="80"/>
      <c r="E706" s="80"/>
      <c r="F706" s="80"/>
      <c r="G706" s="80"/>
      <c r="H706" s="80"/>
      <c r="I706" s="80"/>
      <c r="J706" s="80"/>
      <c r="K706" s="80"/>
      <c r="L706" s="80"/>
      <c r="M706" s="80"/>
      <c r="S706" s="28"/>
    </row>
    <row r="707" spans="2:19" s="83" customFormat="1" ht="15.75" hidden="1">
      <c r="B707" s="117" t="s">
        <v>208</v>
      </c>
      <c r="O707" s="47"/>
      <c r="P707" s="47"/>
      <c r="Q707" s="47"/>
      <c r="R707" s="47"/>
      <c r="S707" s="28"/>
    </row>
    <row r="708" spans="1:20" s="83" customFormat="1" ht="15.75" hidden="1">
      <c r="A708" s="84"/>
      <c r="B708" s="25"/>
      <c r="C708" s="25" t="s">
        <v>104</v>
      </c>
      <c r="D708" s="25" t="s">
        <v>191</v>
      </c>
      <c r="E708" s="25" t="s">
        <v>192</v>
      </c>
      <c r="F708" s="25" t="s">
        <v>143</v>
      </c>
      <c r="G708" s="25" t="s">
        <v>73</v>
      </c>
      <c r="H708" s="25" t="s">
        <v>33</v>
      </c>
      <c r="I708" s="25" t="s">
        <v>34</v>
      </c>
      <c r="J708" s="25" t="s">
        <v>35</v>
      </c>
      <c r="K708" s="25" t="s">
        <v>103</v>
      </c>
      <c r="L708" s="25" t="s">
        <v>37</v>
      </c>
      <c r="M708" s="25" t="s">
        <v>38</v>
      </c>
      <c r="N708" s="25" t="s">
        <v>102</v>
      </c>
      <c r="O708" s="25" t="s">
        <v>40</v>
      </c>
      <c r="P708" s="25" t="s">
        <v>41</v>
      </c>
      <c r="Q708" s="25" t="s">
        <v>42</v>
      </c>
      <c r="R708" s="25" t="s">
        <v>43</v>
      </c>
      <c r="S708" s="25" t="s">
        <v>44</v>
      </c>
      <c r="T708" s="37"/>
    </row>
    <row r="709" spans="2:19" s="83" customFormat="1" ht="15.75" hidden="1">
      <c r="B709" s="25" t="s">
        <v>148</v>
      </c>
      <c r="C709" s="25">
        <f>C671</f>
        <v>0.79</v>
      </c>
      <c r="D709" s="25">
        <f aca="true" t="shared" si="48" ref="D709:S709">D671</f>
        <v>0.78</v>
      </c>
      <c r="E709" s="25">
        <f t="shared" si="48"/>
        <v>0.73</v>
      </c>
      <c r="F709" s="25">
        <f t="shared" si="48"/>
        <v>0.6812080536912751</v>
      </c>
      <c r="G709" s="25">
        <f t="shared" si="48"/>
        <v>0.7716731686172519</v>
      </c>
      <c r="H709" s="25">
        <f t="shared" si="48"/>
        <v>0.7891682785299806</v>
      </c>
      <c r="I709" s="25">
        <f t="shared" si="48"/>
        <v>0.7410714285714286</v>
      </c>
      <c r="J709" s="25">
        <f t="shared" si="48"/>
        <v>0.73502722323049</v>
      </c>
      <c r="K709" s="25">
        <f t="shared" si="48"/>
        <v>0.687728102189781</v>
      </c>
      <c r="L709" s="25">
        <f t="shared" si="48"/>
        <v>0.774330900243309</v>
      </c>
      <c r="M709" s="25">
        <f t="shared" si="48"/>
        <v>0.7197231833910035</v>
      </c>
      <c r="N709" s="25">
        <f t="shared" si="48"/>
        <v>0.6994219653179191</v>
      </c>
      <c r="O709" s="25">
        <f t="shared" si="48"/>
        <v>0.7559241706161137</v>
      </c>
      <c r="P709" s="25">
        <f t="shared" si="48"/>
        <v>0.8053872053872054</v>
      </c>
      <c r="Q709" s="25">
        <f t="shared" si="48"/>
        <v>0.7768187422934648</v>
      </c>
      <c r="R709" s="25">
        <f t="shared" si="48"/>
        <v>0.8992994746059545</v>
      </c>
      <c r="S709" s="25">
        <f t="shared" si="48"/>
        <v>0.84375</v>
      </c>
    </row>
    <row r="710" spans="2:19" s="83" customFormat="1" ht="15.75" hidden="1">
      <c r="B710" s="25" t="s">
        <v>174</v>
      </c>
      <c r="C710" s="25">
        <f>C680</f>
        <v>0.81</v>
      </c>
      <c r="D710" s="25">
        <f aca="true" t="shared" si="49" ref="D710:S710">D680</f>
        <v>0.82</v>
      </c>
      <c r="E710" s="25">
        <f t="shared" si="49"/>
        <v>0.79</v>
      </c>
      <c r="F710" s="25">
        <f t="shared" si="49"/>
        <v>0.73</v>
      </c>
      <c r="G710" s="25">
        <f t="shared" si="49"/>
        <v>0.78</v>
      </c>
      <c r="H710" s="25">
        <f t="shared" si="49"/>
        <v>0.85</v>
      </c>
      <c r="I710" s="25">
        <f t="shared" si="49"/>
        <v>0.83</v>
      </c>
      <c r="J710" s="25">
        <f t="shared" si="49"/>
        <v>0.82</v>
      </c>
      <c r="K710" s="25">
        <f t="shared" si="49"/>
        <v>0.76</v>
      </c>
      <c r="L710" s="25">
        <f t="shared" si="49"/>
        <v>0.79</v>
      </c>
      <c r="M710" s="25">
        <f t="shared" si="49"/>
        <v>0.76</v>
      </c>
      <c r="N710" s="25">
        <f t="shared" si="49"/>
        <v>0.74</v>
      </c>
      <c r="O710" s="25">
        <f t="shared" si="49"/>
        <v>0.81</v>
      </c>
      <c r="P710" s="25">
        <f t="shared" si="49"/>
        <v>0.86</v>
      </c>
      <c r="Q710" s="25">
        <f t="shared" si="49"/>
        <v>0.84</v>
      </c>
      <c r="R710" s="25">
        <f t="shared" si="49"/>
        <v>0.93</v>
      </c>
      <c r="S710" s="25">
        <f t="shared" si="49"/>
        <v>0.85</v>
      </c>
    </row>
    <row r="711" spans="2:19" s="105" customFormat="1" ht="15.75" hidden="1">
      <c r="B711" s="48"/>
      <c r="C711" s="48"/>
      <c r="D711" s="48"/>
      <c r="E711" s="48"/>
      <c r="F711" s="48"/>
      <c r="G711" s="48"/>
      <c r="H711" s="48"/>
      <c r="I711" s="48"/>
      <c r="J711" s="48"/>
      <c r="K711" s="48"/>
      <c r="L711" s="48"/>
      <c r="M711" s="48"/>
      <c r="N711" s="48"/>
      <c r="O711" s="48"/>
      <c r="P711" s="48"/>
      <c r="Q711" s="48"/>
      <c r="R711" s="48"/>
      <c r="S711" s="28"/>
    </row>
    <row r="712" s="83" customFormat="1" ht="15.75">
      <c r="B712" s="112" t="s">
        <v>240</v>
      </c>
    </row>
    <row r="713" spans="1:26" s="4" customFormat="1" ht="15" customHeight="1" hidden="1">
      <c r="A713" s="83"/>
      <c r="B713" s="201" t="s">
        <v>164</v>
      </c>
      <c r="C713" s="201"/>
      <c r="D713" s="201"/>
      <c r="E713" s="201"/>
      <c r="F713" s="201"/>
      <c r="G713" s="201"/>
      <c r="H713" s="201"/>
      <c r="I713" s="201"/>
      <c r="J713" s="201"/>
      <c r="K713" s="201"/>
      <c r="L713" s="201"/>
      <c r="M713" s="201"/>
      <c r="N713" s="202"/>
      <c r="U713" s="28"/>
      <c r="V713" s="28"/>
      <c r="W713" s="28"/>
      <c r="X713" s="28"/>
      <c r="Y713" s="28"/>
      <c r="Z713" s="28"/>
    </row>
    <row r="714" spans="1:26" s="4" customFormat="1" ht="15.75" hidden="1">
      <c r="A714" s="26"/>
      <c r="B714" s="86"/>
      <c r="C714" s="86" t="s">
        <v>104</v>
      </c>
      <c r="D714" s="85" t="s">
        <v>191</v>
      </c>
      <c r="E714" s="85" t="s">
        <v>192</v>
      </c>
      <c r="F714" s="85" t="s">
        <v>143</v>
      </c>
      <c r="G714" s="85" t="s">
        <v>32</v>
      </c>
      <c r="H714" s="85" t="s">
        <v>33</v>
      </c>
      <c r="I714" s="85" t="s">
        <v>34</v>
      </c>
      <c r="J714" s="85" t="s">
        <v>35</v>
      </c>
      <c r="K714" s="85" t="s">
        <v>36</v>
      </c>
      <c r="L714" s="85" t="s">
        <v>37</v>
      </c>
      <c r="M714" s="85" t="s">
        <v>38</v>
      </c>
      <c r="N714" s="85" t="s">
        <v>39</v>
      </c>
      <c r="O714" s="85" t="s">
        <v>40</v>
      </c>
      <c r="P714" s="85" t="s">
        <v>41</v>
      </c>
      <c r="Q714" s="85" t="s">
        <v>42</v>
      </c>
      <c r="R714" s="85" t="s">
        <v>43</v>
      </c>
      <c r="S714" s="85" t="s">
        <v>44</v>
      </c>
      <c r="U714" s="28"/>
      <c r="V714" s="28"/>
      <c r="W714" s="28"/>
      <c r="X714" s="28"/>
      <c r="Y714" s="28"/>
      <c r="Z714" s="28"/>
    </row>
    <row r="715" spans="1:26" s="4" customFormat="1" ht="15.75" hidden="1">
      <c r="A715" s="26">
        <v>1</v>
      </c>
      <c r="B715" s="90" t="str">
        <f>INDEX(B684:B685,$A$715)</f>
        <v>2008-09</v>
      </c>
      <c r="C715" s="151">
        <f>INDEX(C684:C685,$A$715)</f>
        <v>0.84</v>
      </c>
      <c r="D715" s="151">
        <f>INDEX(D684:D685,$A$715)</f>
        <v>0.85</v>
      </c>
      <c r="E715" s="151">
        <f aca="true" t="shared" si="50" ref="E715:S715">INDEX(E684:E685,$A$715)</f>
        <v>0.83</v>
      </c>
      <c r="F715" s="151">
        <f t="shared" si="50"/>
        <v>0.7390510948905109</v>
      </c>
      <c r="G715" s="151">
        <f t="shared" si="50"/>
        <v>0.7842089929105565</v>
      </c>
      <c r="H715" s="151">
        <f t="shared" si="50"/>
        <v>0.8850806451612904</v>
      </c>
      <c r="I715" s="151">
        <f t="shared" si="50"/>
        <v>0.7566137566137566</v>
      </c>
      <c r="J715" s="151">
        <f t="shared" si="50"/>
        <v>0.7723785166240409</v>
      </c>
      <c r="K715" s="151">
        <f t="shared" si="50"/>
        <v>0.7180821408660101</v>
      </c>
      <c r="L715" s="151">
        <f t="shared" si="50"/>
        <v>0.7897460018814676</v>
      </c>
      <c r="M715" s="151">
        <f t="shared" si="50"/>
        <v>0.7304582210242587</v>
      </c>
      <c r="N715" s="151">
        <f t="shared" si="50"/>
        <v>0.7420924574209246</v>
      </c>
      <c r="O715" s="151">
        <f t="shared" si="50"/>
        <v>0.9053356282271945</v>
      </c>
      <c r="P715" s="151">
        <f t="shared" si="50"/>
        <v>0.8343047460449625</v>
      </c>
      <c r="Q715" s="151">
        <f t="shared" si="50"/>
        <v>0.9217952163396936</v>
      </c>
      <c r="R715" s="151">
        <f t="shared" si="50"/>
        <v>0.9362416107382551</v>
      </c>
      <c r="S715" s="151">
        <f t="shared" si="50"/>
        <v>0.9183922046285018</v>
      </c>
      <c r="T715" s="4" t="s">
        <v>159</v>
      </c>
      <c r="U715" s="28"/>
      <c r="V715" s="28"/>
      <c r="W715" s="28"/>
      <c r="X715" s="28"/>
      <c r="Y715" s="28"/>
      <c r="Z715" s="28"/>
    </row>
    <row r="716" spans="1:26" s="4" customFormat="1" ht="15.75" hidden="1">
      <c r="A716" s="6"/>
      <c r="B716" s="90" t="str">
        <f>INDEX(B689:B690,$A$715)</f>
        <v>2008-09</v>
      </c>
      <c r="C716" s="151">
        <f>INDEX(C689:C690,$A$715)</f>
        <v>0.74</v>
      </c>
      <c r="D716" s="151">
        <f>INDEX(D689:D690,$A$715)</f>
        <v>0.75</v>
      </c>
      <c r="E716" s="151">
        <f aca="true" t="shared" si="51" ref="E716:S716">INDEX(E689:E690,$A$715)</f>
        <v>0.7</v>
      </c>
      <c r="F716" s="151">
        <f t="shared" si="51"/>
        <v>0.7170868347338936</v>
      </c>
      <c r="G716" s="151">
        <f t="shared" si="51"/>
        <v>0.724756335282651</v>
      </c>
      <c r="H716" s="151">
        <f t="shared" si="51"/>
        <v>0.7916666666666666</v>
      </c>
      <c r="I716" s="151">
        <f t="shared" si="51"/>
        <v>0.7556053811659192</v>
      </c>
      <c r="J716" s="151">
        <f t="shared" si="51"/>
        <v>0.7197452229299363</v>
      </c>
      <c r="K716" s="151">
        <f t="shared" si="51"/>
        <v>0.6217851739788199</v>
      </c>
      <c r="L716" s="151">
        <f t="shared" si="51"/>
        <v>0.7376425855513308</v>
      </c>
      <c r="M716" s="151">
        <f t="shared" si="51"/>
        <v>0.7064846416382252</v>
      </c>
      <c r="N716" s="151">
        <f t="shared" si="51"/>
        <v>0.5942028985507246</v>
      </c>
      <c r="O716" s="151">
        <f t="shared" si="51"/>
        <v>0.7766990291262136</v>
      </c>
      <c r="P716" s="151">
        <f t="shared" si="51"/>
        <v>0.7708333333333334</v>
      </c>
      <c r="Q716" s="151">
        <f t="shared" si="51"/>
        <v>0.7692307692307693</v>
      </c>
      <c r="R716" s="151">
        <f t="shared" si="51"/>
        <v>0.857429718875502</v>
      </c>
      <c r="S716" s="151">
        <f t="shared" si="51"/>
        <v>0.8294573643410853</v>
      </c>
      <c r="T716" s="4" t="s">
        <v>67</v>
      </c>
      <c r="U716" s="28"/>
      <c r="V716" s="28"/>
      <c r="W716" s="28"/>
      <c r="X716" s="28"/>
      <c r="Y716" s="28"/>
      <c r="Z716" s="28"/>
    </row>
    <row r="717" spans="1:26" s="4" customFormat="1" ht="15.75" hidden="1">
      <c r="A717" s="6"/>
      <c r="B717" s="90" t="str">
        <f>INDEX(B694:B695,$A$715)</f>
        <v>2008-09</v>
      </c>
      <c r="C717" s="151">
        <f>INDEX(C694:C695,$A$715)</f>
        <v>0.81</v>
      </c>
      <c r="D717" s="151">
        <f>INDEX(D694:D695,$A$715)</f>
        <v>0.81</v>
      </c>
      <c r="E717" s="151">
        <f aca="true" t="shared" si="52" ref="E717:S717">INDEX(E694:E695,$A$715)</f>
        <v>0.76</v>
      </c>
      <c r="F717" s="151">
        <f t="shared" si="52"/>
        <v>0.7578125</v>
      </c>
      <c r="G717" s="151">
        <f t="shared" si="52"/>
        <v>0.7957962138084632</v>
      </c>
      <c r="H717" s="151">
        <f t="shared" si="52"/>
        <v>0.7932692307692307</v>
      </c>
      <c r="I717" s="151">
        <f t="shared" si="52"/>
        <v>0.782608695652174</v>
      </c>
      <c r="J717" s="151">
        <f t="shared" si="52"/>
        <v>0.7979274611398963</v>
      </c>
      <c r="K717" s="151">
        <f t="shared" si="52"/>
        <v>0.7200243457090688</v>
      </c>
      <c r="L717" s="151">
        <f t="shared" si="52"/>
        <v>0.7809139784946236</v>
      </c>
      <c r="M717" s="151">
        <f t="shared" si="52"/>
        <v>0.8767123287671232</v>
      </c>
      <c r="N717" s="151">
        <f t="shared" si="52"/>
        <v>0.7315436241610739</v>
      </c>
      <c r="O717" s="151">
        <f t="shared" si="52"/>
        <v>0.821917808219178</v>
      </c>
      <c r="P717" s="151">
        <f t="shared" si="52"/>
        <v>0.8455958549222798</v>
      </c>
      <c r="Q717" s="151">
        <f t="shared" si="52"/>
        <v>0.8072837632776935</v>
      </c>
      <c r="R717" s="151">
        <f t="shared" si="52"/>
        <v>0.922971114167813</v>
      </c>
      <c r="S717" s="151">
        <f t="shared" si="52"/>
        <v>0.8719512195121951</v>
      </c>
      <c r="T717" s="4" t="s">
        <v>75</v>
      </c>
      <c r="U717" s="28"/>
      <c r="V717" s="28"/>
      <c r="W717" s="28"/>
      <c r="X717" s="28"/>
      <c r="Y717" s="28"/>
      <c r="Z717" s="28"/>
    </row>
    <row r="718" spans="1:26" s="4" customFormat="1" ht="15.75" hidden="1">
      <c r="A718" s="6"/>
      <c r="B718" s="90" t="str">
        <f>INDEX(B699:B700,$A$715)</f>
        <v>2008-09</v>
      </c>
      <c r="C718" s="151">
        <f>INDEX(C699:C700,$A$715)</f>
        <v>0.91</v>
      </c>
      <c r="D718" s="151">
        <f>INDEX(D699:D700,$A$715)</f>
        <v>0.92</v>
      </c>
      <c r="E718" s="151">
        <f aca="true" t="shared" si="53" ref="E718:S718">INDEX(E699:E700,$A$715)</f>
        <v>0.89</v>
      </c>
      <c r="F718" s="151">
        <f t="shared" si="53"/>
        <v>0.86</v>
      </c>
      <c r="G718" s="151">
        <f t="shared" si="53"/>
        <v>0.9101382488479263</v>
      </c>
      <c r="H718" s="151">
        <f t="shared" si="53"/>
        <v>0.9440559440559441</v>
      </c>
      <c r="I718" s="151">
        <f t="shared" si="53"/>
        <v>0.8333333333333334</v>
      </c>
      <c r="J718" s="151">
        <f t="shared" si="53"/>
        <v>0.8888888888888888</v>
      </c>
      <c r="K718" s="151">
        <f t="shared" si="53"/>
        <v>0.8771428571428571</v>
      </c>
      <c r="L718" s="151">
        <f t="shared" si="53"/>
        <v>0.8379310344827586</v>
      </c>
      <c r="M718" s="151">
        <f t="shared" si="53"/>
        <v>0</v>
      </c>
      <c r="N718" s="151">
        <f t="shared" si="53"/>
        <v>0.8043478260869565</v>
      </c>
      <c r="O718" s="151">
        <f t="shared" si="53"/>
        <v>0.9528558476881233</v>
      </c>
      <c r="P718" s="151">
        <f t="shared" si="53"/>
        <v>0.8646288209606987</v>
      </c>
      <c r="Q718" s="151">
        <f t="shared" si="53"/>
        <v>0.9629248197734295</v>
      </c>
      <c r="R718" s="151">
        <f t="shared" si="53"/>
        <v>0.9914529914529915</v>
      </c>
      <c r="S718" s="151">
        <f t="shared" si="53"/>
        <v>0.9508547008547008</v>
      </c>
      <c r="T718" s="4" t="s">
        <v>78</v>
      </c>
      <c r="U718" s="28"/>
      <c r="V718" s="28"/>
      <c r="W718" s="28"/>
      <c r="X718" s="28"/>
      <c r="Y718" s="28"/>
      <c r="Z718" s="28"/>
    </row>
    <row r="719" spans="1:26" s="4" customFormat="1" ht="15.75" hidden="1">
      <c r="A719" s="6"/>
      <c r="B719" s="90" t="str">
        <f>INDEX(B704:B705,$A$715)</f>
        <v>2008-09</v>
      </c>
      <c r="C719" s="151">
        <f>INDEX(C704:C705,$A$715)</f>
        <v>0.97</v>
      </c>
      <c r="D719" s="151">
        <f>INDEX(D704:D705,$A$715)</f>
        <v>0.98</v>
      </c>
      <c r="E719" s="151">
        <f aca="true" t="shared" si="54" ref="E719:S719">INDEX(E704:E705,$A$715)</f>
        <v>0.94</v>
      </c>
      <c r="F719" s="151">
        <f t="shared" si="54"/>
        <v>0.9</v>
      </c>
      <c r="G719" s="151">
        <f t="shared" si="54"/>
        <v>0.9347826086956522</v>
      </c>
      <c r="H719" s="151">
        <f t="shared" si="54"/>
        <v>0.9722222222222222</v>
      </c>
      <c r="I719" s="151">
        <f t="shared" si="54"/>
        <v>0</v>
      </c>
      <c r="J719" s="151">
        <f t="shared" si="54"/>
        <v>0.875</v>
      </c>
      <c r="K719" s="151">
        <f t="shared" si="54"/>
        <v>0.9016393442622951</v>
      </c>
      <c r="L719" s="151">
        <f t="shared" si="54"/>
        <v>0.9487179487179487</v>
      </c>
      <c r="M719" s="151">
        <f t="shared" si="54"/>
        <v>0</v>
      </c>
      <c r="N719" s="151">
        <f t="shared" si="54"/>
        <v>0.7777777777777778</v>
      </c>
      <c r="O719" s="151">
        <f t="shared" si="54"/>
        <v>0.967741935483871</v>
      </c>
      <c r="P719" s="151">
        <f t="shared" si="54"/>
        <v>0.9701492537313433</v>
      </c>
      <c r="Q719" s="151">
        <f t="shared" si="54"/>
        <v>0.9931412894375857</v>
      </c>
      <c r="R719" s="151">
        <f t="shared" si="54"/>
        <v>1</v>
      </c>
      <c r="S719" s="151">
        <f t="shared" si="54"/>
        <v>0.9811320754716981</v>
      </c>
      <c r="T719" s="4" t="s">
        <v>126</v>
      </c>
      <c r="U719" s="28"/>
      <c r="V719" s="28"/>
      <c r="W719" s="28"/>
      <c r="X719" s="28"/>
      <c r="Y719" s="28"/>
      <c r="Z719" s="28"/>
    </row>
    <row r="720" spans="1:26" s="4" customFormat="1" ht="15.75" hidden="1">
      <c r="A720" s="6"/>
      <c r="B720" s="90" t="str">
        <f>INDEX(B709:B710,$A$715)</f>
        <v>2008-09</v>
      </c>
      <c r="C720" s="151">
        <f>INDEX(C709:C710,$A$715)</f>
        <v>0.79</v>
      </c>
      <c r="D720" s="151">
        <f>INDEX(D709:D710,$A$715)</f>
        <v>0.78</v>
      </c>
      <c r="E720" s="151">
        <f aca="true" t="shared" si="55" ref="E720:S720">INDEX(E709:E710,$A$715)</f>
        <v>0.73</v>
      </c>
      <c r="F720" s="151">
        <f t="shared" si="55"/>
        <v>0.6812080536912751</v>
      </c>
      <c r="G720" s="151">
        <f t="shared" si="55"/>
        <v>0.7716731686172519</v>
      </c>
      <c r="H720" s="151">
        <f t="shared" si="55"/>
        <v>0.7891682785299806</v>
      </c>
      <c r="I720" s="151">
        <f t="shared" si="55"/>
        <v>0.7410714285714286</v>
      </c>
      <c r="J720" s="151">
        <f t="shared" si="55"/>
        <v>0.73502722323049</v>
      </c>
      <c r="K720" s="151">
        <f t="shared" si="55"/>
        <v>0.687728102189781</v>
      </c>
      <c r="L720" s="151">
        <f t="shared" si="55"/>
        <v>0.774330900243309</v>
      </c>
      <c r="M720" s="151">
        <f t="shared" si="55"/>
        <v>0.7197231833910035</v>
      </c>
      <c r="N720" s="151">
        <f t="shared" si="55"/>
        <v>0.6994219653179191</v>
      </c>
      <c r="O720" s="151">
        <f t="shared" si="55"/>
        <v>0.7559241706161137</v>
      </c>
      <c r="P720" s="151">
        <f t="shared" si="55"/>
        <v>0.8053872053872054</v>
      </c>
      <c r="Q720" s="151">
        <f t="shared" si="55"/>
        <v>0.7768187422934648</v>
      </c>
      <c r="R720" s="151">
        <f t="shared" si="55"/>
        <v>0.8992994746059545</v>
      </c>
      <c r="S720" s="151">
        <f t="shared" si="55"/>
        <v>0.84375</v>
      </c>
      <c r="T720" s="4" t="s">
        <v>124</v>
      </c>
      <c r="U720" s="28"/>
      <c r="V720" s="28"/>
      <c r="W720" s="28"/>
      <c r="X720" s="28"/>
      <c r="Y720" s="28"/>
      <c r="Z720" s="28"/>
    </row>
    <row r="721" spans="1:26" s="4" customFormat="1" ht="15.75">
      <c r="A721" s="6"/>
      <c r="B721" s="6"/>
      <c r="D721" s="88"/>
      <c r="E721" s="88"/>
      <c r="F721" s="88"/>
      <c r="G721" s="88"/>
      <c r="H721" s="88"/>
      <c r="I721" s="88"/>
      <c r="J721" s="88"/>
      <c r="K721" s="88"/>
      <c r="L721" s="88"/>
      <c r="M721" s="89"/>
      <c r="N721" s="89"/>
      <c r="O721" s="89"/>
      <c r="P721" s="89"/>
      <c r="Q721" s="89"/>
      <c r="R721" s="89"/>
      <c r="U721" s="28"/>
      <c r="V721" s="28"/>
      <c r="W721" s="28"/>
      <c r="X721" s="28"/>
      <c r="Y721" s="28"/>
      <c r="Z721" s="28"/>
    </row>
    <row r="722" spans="1:26" s="4" customFormat="1" ht="15.75">
      <c r="A722" s="6"/>
      <c r="B722" s="6"/>
      <c r="C722" s="6"/>
      <c r="D722" s="6"/>
      <c r="E722" s="6"/>
      <c r="F722" s="6"/>
      <c r="G722" s="6"/>
      <c r="H722" s="6"/>
      <c r="I722" s="6"/>
      <c r="J722" s="6"/>
      <c r="K722" s="6"/>
      <c r="U722" s="28"/>
      <c r="V722" s="28"/>
      <c r="W722" s="28"/>
      <c r="X722" s="28"/>
      <c r="Y722" s="28"/>
      <c r="Z722" s="28"/>
    </row>
    <row r="723" spans="2:26" s="83" customFormat="1" ht="15.75">
      <c r="B723" s="6"/>
      <c r="C723" s="6"/>
      <c r="D723" s="6"/>
      <c r="E723" s="6"/>
      <c r="F723" s="6"/>
      <c r="G723" s="6"/>
      <c r="H723" s="6"/>
      <c r="I723" s="6"/>
      <c r="U723" s="28"/>
      <c r="V723" s="28"/>
      <c r="W723" s="28"/>
      <c r="X723" s="28"/>
      <c r="Y723" s="28"/>
      <c r="Z723" s="28"/>
    </row>
    <row r="724" spans="21:26" s="83" customFormat="1" ht="15.75">
      <c r="U724" s="28"/>
      <c r="V724" s="28"/>
      <c r="W724" s="28"/>
      <c r="X724" s="28"/>
      <c r="Y724" s="28"/>
      <c r="Z724" s="28"/>
    </row>
    <row r="725" spans="21:26" s="83" customFormat="1" ht="15.75">
      <c r="U725" s="28"/>
      <c r="V725" s="28"/>
      <c r="W725" s="28"/>
      <c r="X725" s="28"/>
      <c r="Y725" s="28"/>
      <c r="Z725" s="28"/>
    </row>
    <row r="726" spans="21:26" s="83" customFormat="1" ht="15.75">
      <c r="U726" s="28"/>
      <c r="V726" s="28"/>
      <c r="W726" s="28"/>
      <c r="X726" s="28"/>
      <c r="Y726" s="28"/>
      <c r="Z726" s="28"/>
    </row>
    <row r="727" spans="21:26" s="83" customFormat="1" ht="15.75">
      <c r="U727" s="28"/>
      <c r="V727" s="28"/>
      <c r="W727" s="28"/>
      <c r="X727" s="28"/>
      <c r="Y727" s="28"/>
      <c r="Z727" s="28"/>
    </row>
    <row r="728" spans="21:26" s="83" customFormat="1" ht="15.75">
      <c r="U728" s="28"/>
      <c r="V728" s="28"/>
      <c r="W728" s="28"/>
      <c r="X728" s="28"/>
      <c r="Y728" s="28"/>
      <c r="Z728" s="28"/>
    </row>
    <row r="729" spans="21:26" s="83" customFormat="1" ht="15.75">
      <c r="U729" s="28"/>
      <c r="V729" s="28"/>
      <c r="W729" s="28"/>
      <c r="X729" s="28"/>
      <c r="Y729" s="28"/>
      <c r="Z729" s="28"/>
    </row>
    <row r="730" spans="21:26" s="83" customFormat="1" ht="15.75">
      <c r="U730" s="28"/>
      <c r="V730" s="28"/>
      <c r="W730" s="28"/>
      <c r="X730" s="28"/>
      <c r="Y730" s="28"/>
      <c r="Z730" s="28"/>
    </row>
    <row r="731" spans="21:26" s="83" customFormat="1" ht="15.75">
      <c r="U731" s="28"/>
      <c r="V731" s="28"/>
      <c r="W731" s="28"/>
      <c r="X731" s="28"/>
      <c r="Y731" s="28"/>
      <c r="Z731" s="28"/>
    </row>
    <row r="732" spans="21:26" s="83" customFormat="1" ht="15.75">
      <c r="U732" s="28"/>
      <c r="V732" s="28"/>
      <c r="W732" s="28"/>
      <c r="X732" s="28"/>
      <c r="Y732" s="28"/>
      <c r="Z732" s="28"/>
    </row>
    <row r="733" spans="21:26" s="83" customFormat="1" ht="15.75">
      <c r="U733" s="28"/>
      <c r="V733" s="28"/>
      <c r="W733" s="28"/>
      <c r="X733" s="28"/>
      <c r="Y733" s="28"/>
      <c r="Z733" s="28"/>
    </row>
    <row r="734" spans="21:26" s="83" customFormat="1" ht="15.75">
      <c r="U734" s="28"/>
      <c r="V734" s="28"/>
      <c r="W734" s="28"/>
      <c r="X734" s="28"/>
      <c r="Y734" s="28"/>
      <c r="Z734" s="28"/>
    </row>
    <row r="735" spans="21:26" s="83" customFormat="1" ht="15.75">
      <c r="U735" s="28"/>
      <c r="V735" s="28"/>
      <c r="W735" s="28"/>
      <c r="X735" s="28"/>
      <c r="Y735" s="28"/>
      <c r="Z735" s="28"/>
    </row>
    <row r="736" spans="21:26" s="83" customFormat="1" ht="15.75">
      <c r="U736" s="28"/>
      <c r="V736" s="28"/>
      <c r="W736" s="28"/>
      <c r="X736" s="28"/>
      <c r="Y736" s="28"/>
      <c r="Z736" s="28"/>
    </row>
    <row r="737" spans="21:26" s="83" customFormat="1" ht="15.75">
      <c r="U737" s="28"/>
      <c r="V737" s="28"/>
      <c r="W737" s="28"/>
      <c r="X737" s="28"/>
      <c r="Y737" s="28"/>
      <c r="Z737" s="28"/>
    </row>
    <row r="738" spans="21:26" s="83" customFormat="1" ht="15.75">
      <c r="U738" s="28"/>
      <c r="V738" s="28"/>
      <c r="W738" s="28"/>
      <c r="X738" s="28"/>
      <c r="Y738" s="28"/>
      <c r="Z738" s="28"/>
    </row>
    <row r="739" spans="21:26" s="83" customFormat="1" ht="15.75">
      <c r="U739" s="28"/>
      <c r="V739" s="28"/>
      <c r="W739" s="28"/>
      <c r="X739" s="28"/>
      <c r="Y739" s="28"/>
      <c r="Z739" s="28"/>
    </row>
    <row r="740" spans="21:26" s="83" customFormat="1" ht="15.75">
      <c r="U740" s="28"/>
      <c r="V740" s="28"/>
      <c r="W740" s="28"/>
      <c r="X740" s="28"/>
      <c r="Y740" s="28"/>
      <c r="Z740" s="28"/>
    </row>
    <row r="741" spans="21:26" s="83" customFormat="1" ht="15.75">
      <c r="U741" s="28"/>
      <c r="V741" s="28"/>
      <c r="W741" s="28"/>
      <c r="X741" s="28"/>
      <c r="Y741" s="28"/>
      <c r="Z741" s="28"/>
    </row>
    <row r="742" spans="2:11" s="117" customFormat="1" ht="15.75">
      <c r="B742" s="54" t="s">
        <v>209</v>
      </c>
      <c r="C742" s="46"/>
      <c r="D742" s="46"/>
      <c r="E742" s="46"/>
      <c r="F742" s="46"/>
      <c r="G742" s="53"/>
      <c r="H742" s="53"/>
      <c r="J742" s="45"/>
      <c r="K742" s="45"/>
    </row>
    <row r="743" s="100" customFormat="1" ht="15.75">
      <c r="B743" s="111" t="s">
        <v>171</v>
      </c>
    </row>
    <row r="744" s="105" customFormat="1" ht="15.75">
      <c r="K744" s="40"/>
    </row>
    <row r="745" s="75" customFormat="1" ht="15.75" hidden="1">
      <c r="B745" s="117" t="s">
        <v>211</v>
      </c>
    </row>
    <row r="746" spans="2:19" s="75" customFormat="1" ht="31.5" hidden="1">
      <c r="B746" s="23"/>
      <c r="C746" s="55" t="s">
        <v>104</v>
      </c>
      <c r="D746" s="55" t="s">
        <v>191</v>
      </c>
      <c r="E746" s="55" t="s">
        <v>192</v>
      </c>
      <c r="F746" s="55" t="s">
        <v>83</v>
      </c>
      <c r="G746" s="55" t="s">
        <v>73</v>
      </c>
      <c r="H746" s="55" t="s">
        <v>74</v>
      </c>
      <c r="I746" s="55" t="s">
        <v>144</v>
      </c>
      <c r="J746" s="41" t="s">
        <v>35</v>
      </c>
      <c r="K746" s="41" t="s">
        <v>103</v>
      </c>
      <c r="L746" s="41" t="s">
        <v>37</v>
      </c>
      <c r="M746" s="41" t="s">
        <v>38</v>
      </c>
      <c r="N746" s="41" t="s">
        <v>102</v>
      </c>
      <c r="O746" s="41" t="s">
        <v>40</v>
      </c>
      <c r="P746" s="41" t="s">
        <v>41</v>
      </c>
      <c r="Q746" s="41" t="s">
        <v>42</v>
      </c>
      <c r="R746" s="41" t="s">
        <v>43</v>
      </c>
      <c r="S746" s="41" t="s">
        <v>44</v>
      </c>
    </row>
    <row r="747" spans="1:20" s="75" customFormat="1" ht="15.75" hidden="1">
      <c r="A747" s="75">
        <v>1</v>
      </c>
      <c r="B747" s="24" t="str">
        <f>INDEX(B666:B671,$A$747)</f>
        <v>All Students</v>
      </c>
      <c r="C747" s="87">
        <f aca="true" t="shared" si="56" ref="C747:S747">INDEX(C666:C671,$A$747)</f>
        <v>0.84</v>
      </c>
      <c r="D747" s="87">
        <f t="shared" si="56"/>
        <v>0.85</v>
      </c>
      <c r="E747" s="87">
        <f t="shared" si="56"/>
        <v>0.83</v>
      </c>
      <c r="F747" s="87">
        <f t="shared" si="56"/>
        <v>0.7390510948905109</v>
      </c>
      <c r="G747" s="87">
        <f t="shared" si="56"/>
        <v>0.7842089929105565</v>
      </c>
      <c r="H747" s="87">
        <f t="shared" si="56"/>
        <v>0.8850806451612904</v>
      </c>
      <c r="I747" s="87">
        <f t="shared" si="56"/>
        <v>0.7566137566137566</v>
      </c>
      <c r="J747" s="87">
        <f t="shared" si="56"/>
        <v>0.7723785166240409</v>
      </c>
      <c r="K747" s="87">
        <f t="shared" si="56"/>
        <v>0.7180821408660101</v>
      </c>
      <c r="L747" s="87">
        <f t="shared" si="56"/>
        <v>0.7897460018814676</v>
      </c>
      <c r="M747" s="87">
        <f t="shared" si="56"/>
        <v>0.7304582210242587</v>
      </c>
      <c r="N747" s="87">
        <f t="shared" si="56"/>
        <v>0.7420924574209246</v>
      </c>
      <c r="O747" s="87">
        <f t="shared" si="56"/>
        <v>0.9053356282271945</v>
      </c>
      <c r="P747" s="87">
        <f t="shared" si="56"/>
        <v>0.8343047460449625</v>
      </c>
      <c r="Q747" s="87">
        <f t="shared" si="56"/>
        <v>0.9217952163396936</v>
      </c>
      <c r="R747" s="87">
        <f t="shared" si="56"/>
        <v>0.9362416107382551</v>
      </c>
      <c r="S747" s="87">
        <f t="shared" si="56"/>
        <v>0.9183922046285018</v>
      </c>
      <c r="T747" s="117" t="s">
        <v>148</v>
      </c>
    </row>
    <row r="748" spans="2:20" s="75" customFormat="1" ht="15.75" hidden="1">
      <c r="B748" s="24" t="str">
        <f>INDEX(B675:B680,$A$747)</f>
        <v>All Students</v>
      </c>
      <c r="C748" s="87">
        <f aca="true" t="shared" si="57" ref="C748:S748">INDEX(C675:C680,$A$747)</f>
        <v>0.86</v>
      </c>
      <c r="D748" s="87">
        <f t="shared" si="57"/>
        <v>0.88</v>
      </c>
      <c r="E748" s="87">
        <f t="shared" si="57"/>
        <v>0.87</v>
      </c>
      <c r="F748" s="87">
        <f t="shared" si="57"/>
        <v>0.74</v>
      </c>
      <c r="G748" s="87">
        <f t="shared" si="57"/>
        <v>0.79</v>
      </c>
      <c r="H748" s="87">
        <f t="shared" si="57"/>
        <v>0.92</v>
      </c>
      <c r="I748" s="87">
        <f t="shared" si="57"/>
        <v>0.85</v>
      </c>
      <c r="J748" s="87">
        <f t="shared" si="57"/>
        <v>0.83</v>
      </c>
      <c r="K748" s="87">
        <f t="shared" si="57"/>
        <v>0.78</v>
      </c>
      <c r="L748" s="87">
        <f t="shared" si="57"/>
        <v>0.81</v>
      </c>
      <c r="M748" s="87">
        <f t="shared" si="57"/>
        <v>0.77</v>
      </c>
      <c r="N748" s="87">
        <f t="shared" si="57"/>
        <v>0.82</v>
      </c>
      <c r="O748" s="87">
        <f t="shared" si="57"/>
        <v>0.93</v>
      </c>
      <c r="P748" s="87">
        <f t="shared" si="57"/>
        <v>0.88</v>
      </c>
      <c r="Q748" s="87">
        <f t="shared" si="57"/>
        <v>0.94</v>
      </c>
      <c r="R748" s="87">
        <f t="shared" si="57"/>
        <v>0.95</v>
      </c>
      <c r="S748" s="87">
        <f t="shared" si="57"/>
        <v>0.92</v>
      </c>
      <c r="T748" s="117" t="s">
        <v>174</v>
      </c>
    </row>
    <row r="749" s="75" customFormat="1" ht="15.75" hidden="1"/>
    <row r="750" s="75" customFormat="1" ht="15.75" hidden="1"/>
    <row r="751" s="75" customFormat="1" ht="15.75" hidden="1"/>
    <row r="752" s="75" customFormat="1" ht="15.75" hidden="1"/>
    <row r="753" s="75" customFormat="1" ht="15.75" hidden="1"/>
    <row r="754" s="75" customFormat="1" ht="15.75" hidden="1"/>
    <row r="755" s="75" customFormat="1" ht="15.75" hidden="1"/>
    <row r="756" s="75" customFormat="1" ht="15.75" hidden="1"/>
    <row r="757" s="75" customFormat="1" ht="15.75" hidden="1"/>
    <row r="758" s="75" customFormat="1" ht="15.75" hidden="1"/>
    <row r="759" s="75" customFormat="1" ht="15.75" hidden="1"/>
    <row r="760" s="75" customFormat="1" ht="15.75" hidden="1"/>
    <row r="761" s="75" customFormat="1" ht="15.75" hidden="1"/>
    <row r="762" s="75" customFormat="1" ht="15.75" hidden="1"/>
    <row r="763" s="75" customFormat="1" ht="15.75" hidden="1">
      <c r="B763" s="39"/>
    </row>
    <row r="764" s="75" customFormat="1" ht="15.75" hidden="1">
      <c r="B764" s="39"/>
    </row>
    <row r="765" s="75" customFormat="1" ht="15.75" hidden="1">
      <c r="B765" s="39"/>
    </row>
    <row r="766" spans="2:11" s="117" customFormat="1" ht="15.75" hidden="1">
      <c r="B766" s="54" t="s">
        <v>209</v>
      </c>
      <c r="C766" s="46"/>
      <c r="D766" s="46"/>
      <c r="E766" s="46"/>
      <c r="F766" s="46"/>
      <c r="G766" s="53"/>
      <c r="H766" s="53"/>
      <c r="J766" s="45"/>
      <c r="K766" s="45"/>
    </row>
    <row r="767" s="100" customFormat="1" ht="15.75" hidden="1">
      <c r="B767" s="111" t="s">
        <v>171</v>
      </c>
    </row>
    <row r="768" s="75" customFormat="1" ht="15.75" hidden="1">
      <c r="K768" s="40"/>
    </row>
    <row r="769" spans="2:22" s="75" customFormat="1" ht="129.75" customHeight="1">
      <c r="B769" s="177" t="s">
        <v>258</v>
      </c>
      <c r="C769" s="209"/>
      <c r="D769" s="209"/>
      <c r="E769" s="209"/>
      <c r="F769" s="209"/>
      <c r="G769" s="209"/>
      <c r="H769" s="209"/>
      <c r="I769" s="209"/>
      <c r="J769" s="209"/>
      <c r="K769" s="209"/>
      <c r="L769" s="209"/>
      <c r="M769" s="209"/>
      <c r="N769" s="210"/>
      <c r="O769" s="210"/>
      <c r="P769" s="210"/>
      <c r="Q769" s="210"/>
      <c r="R769" s="210"/>
      <c r="S769" s="210"/>
      <c r="T769" s="210"/>
      <c r="U769" s="210"/>
      <c r="V769" s="210"/>
    </row>
    <row r="770" spans="2:15" s="75" customFormat="1" ht="15.75">
      <c r="B770" s="68"/>
      <c r="C770" s="69"/>
      <c r="D770" s="69"/>
      <c r="E770" s="69"/>
      <c r="F770" s="69"/>
      <c r="G770" s="69"/>
      <c r="H770" s="69"/>
      <c r="I770" s="69"/>
      <c r="J770" s="69"/>
      <c r="K770" s="69"/>
      <c r="L770" s="69"/>
      <c r="M770" s="69"/>
      <c r="N770" s="36"/>
      <c r="O770" s="36"/>
    </row>
    <row r="771" spans="2:13" ht="24" customHeight="1">
      <c r="B771" s="187" t="s">
        <v>212</v>
      </c>
      <c r="C771" s="188"/>
      <c r="D771" s="188"/>
      <c r="E771" s="188"/>
      <c r="F771" s="188"/>
      <c r="G771" s="188"/>
      <c r="H771" s="188"/>
      <c r="I771" s="188"/>
      <c r="J771" s="188"/>
      <c r="K771" s="188"/>
      <c r="L771" s="188"/>
      <c r="M771" s="188"/>
    </row>
    <row r="772" spans="2:22" ht="85.5" customHeight="1">
      <c r="B772" s="207" t="s">
        <v>354</v>
      </c>
      <c r="C772" s="211"/>
      <c r="D772" s="211"/>
      <c r="E772" s="211"/>
      <c r="F772" s="211"/>
      <c r="G772" s="211"/>
      <c r="H772" s="211"/>
      <c r="I772" s="211"/>
      <c r="J772" s="211"/>
      <c r="K772" s="211"/>
      <c r="L772" s="211"/>
      <c r="M772" s="211"/>
      <c r="N772" s="180"/>
      <c r="O772" s="180"/>
      <c r="P772" s="180"/>
      <c r="Q772" s="180"/>
      <c r="R772" s="180"/>
      <c r="S772" s="180"/>
      <c r="T772" s="180"/>
      <c r="U772" s="180"/>
      <c r="V772" s="180"/>
    </row>
    <row r="773" spans="2:12" s="120" customFormat="1" ht="15.75" hidden="1">
      <c r="B773" s="120" t="s">
        <v>213</v>
      </c>
      <c r="J773" s="19"/>
      <c r="K773" s="19"/>
      <c r="L773" s="19"/>
    </row>
    <row r="774" spans="2:10" ht="15.75" hidden="1">
      <c r="B774" s="122"/>
      <c r="C774" s="122" t="s">
        <v>96</v>
      </c>
      <c r="D774" s="122" t="s">
        <v>77</v>
      </c>
      <c r="E774" s="122" t="s">
        <v>75</v>
      </c>
      <c r="F774" s="122" t="s">
        <v>78</v>
      </c>
      <c r="G774" s="122" t="s">
        <v>126</v>
      </c>
      <c r="H774" s="122" t="s">
        <v>214</v>
      </c>
      <c r="I774" s="122" t="s">
        <v>131</v>
      </c>
      <c r="J774" s="122" t="s">
        <v>124</v>
      </c>
    </row>
    <row r="775" spans="2:10" ht="15.75" hidden="1">
      <c r="B775" s="122" t="s">
        <v>104</v>
      </c>
      <c r="C775" s="122">
        <v>92</v>
      </c>
      <c r="D775" s="122">
        <v>87</v>
      </c>
      <c r="E775" s="122">
        <v>90</v>
      </c>
      <c r="F775" s="122">
        <v>96</v>
      </c>
      <c r="G775" s="122">
        <v>98</v>
      </c>
      <c r="H775" s="122">
        <v>91</v>
      </c>
      <c r="I775" s="122">
        <v>93</v>
      </c>
      <c r="J775" s="122">
        <v>89</v>
      </c>
    </row>
    <row r="776" spans="2:10" ht="15.75" hidden="1">
      <c r="B776" s="122" t="s">
        <v>79</v>
      </c>
      <c r="C776" s="122">
        <v>93</v>
      </c>
      <c r="D776" s="122">
        <v>88</v>
      </c>
      <c r="E776" s="122">
        <v>92</v>
      </c>
      <c r="F776" s="122">
        <v>97</v>
      </c>
      <c r="G776" s="122">
        <v>99</v>
      </c>
      <c r="H776" s="122">
        <v>92</v>
      </c>
      <c r="I776" s="122">
        <v>94</v>
      </c>
      <c r="J776" s="122">
        <v>89</v>
      </c>
    </row>
    <row r="777" spans="2:10" ht="15.75" hidden="1">
      <c r="B777" s="122" t="s">
        <v>80</v>
      </c>
      <c r="C777" s="122">
        <v>92</v>
      </c>
      <c r="D777" s="122">
        <v>85</v>
      </c>
      <c r="E777" s="122">
        <v>89</v>
      </c>
      <c r="F777" s="122">
        <v>96</v>
      </c>
      <c r="G777" s="122">
        <v>97</v>
      </c>
      <c r="H777" s="122">
        <v>91</v>
      </c>
      <c r="I777" s="122">
        <v>94</v>
      </c>
      <c r="J777" s="122">
        <v>87</v>
      </c>
    </row>
    <row r="778" spans="2:10" ht="15.75" hidden="1">
      <c r="B778" s="122" t="s">
        <v>143</v>
      </c>
      <c r="C778" s="122">
        <v>88</v>
      </c>
      <c r="D778" s="122">
        <v>86</v>
      </c>
      <c r="E778" s="122">
        <v>90</v>
      </c>
      <c r="F778" s="122">
        <v>96</v>
      </c>
      <c r="G778" s="122">
        <v>100</v>
      </c>
      <c r="H778" s="122">
        <v>84</v>
      </c>
      <c r="I778" s="122">
        <v>92</v>
      </c>
      <c r="J778" s="122">
        <v>87</v>
      </c>
    </row>
    <row r="779" spans="2:10" ht="15.75" hidden="1">
      <c r="B779" s="122" t="s">
        <v>73</v>
      </c>
      <c r="C779" s="122">
        <v>86</v>
      </c>
      <c r="D779" s="122">
        <v>81</v>
      </c>
      <c r="E779" s="122">
        <v>88</v>
      </c>
      <c r="F779" s="122">
        <v>95</v>
      </c>
      <c r="G779" s="122">
        <v>96</v>
      </c>
      <c r="H779" s="122">
        <v>84</v>
      </c>
      <c r="I779" s="122">
        <v>88</v>
      </c>
      <c r="J779" s="122">
        <v>85</v>
      </c>
    </row>
    <row r="780" spans="2:10" ht="15.75" hidden="1">
      <c r="B780" s="122" t="s">
        <v>33</v>
      </c>
      <c r="C780" s="122">
        <v>97</v>
      </c>
      <c r="D780" s="122">
        <v>95</v>
      </c>
      <c r="E780" s="122">
        <v>93</v>
      </c>
      <c r="F780" s="122">
        <v>98</v>
      </c>
      <c r="G780" s="122">
        <v>99</v>
      </c>
      <c r="H780" s="122">
        <v>96</v>
      </c>
      <c r="I780" s="122">
        <v>98</v>
      </c>
      <c r="J780" s="122">
        <v>93</v>
      </c>
    </row>
    <row r="781" spans="2:10" ht="15.75" hidden="1">
      <c r="B781" s="122" t="s">
        <v>34</v>
      </c>
      <c r="C781" s="122">
        <v>90</v>
      </c>
      <c r="D781" s="122">
        <v>90</v>
      </c>
      <c r="E781" s="122">
        <v>95</v>
      </c>
      <c r="F781" s="122">
        <v>79</v>
      </c>
      <c r="G781" s="122">
        <v>99</v>
      </c>
      <c r="H781" s="122">
        <v>88</v>
      </c>
      <c r="I781" s="122">
        <v>93</v>
      </c>
      <c r="J781" s="122">
        <v>90</v>
      </c>
    </row>
    <row r="782" spans="2:10" ht="15.75" hidden="1">
      <c r="B782" s="122" t="s">
        <v>35</v>
      </c>
      <c r="C782" s="122">
        <v>96</v>
      </c>
      <c r="D782" s="122">
        <v>96</v>
      </c>
      <c r="E782" s="122">
        <v>96</v>
      </c>
      <c r="F782" s="122">
        <v>100</v>
      </c>
      <c r="G782" s="122">
        <v>100</v>
      </c>
      <c r="H782" s="122">
        <v>94</v>
      </c>
      <c r="I782" s="122">
        <v>98</v>
      </c>
      <c r="J782" s="122">
        <v>96</v>
      </c>
    </row>
    <row r="783" spans="2:10" ht="15.75" hidden="1">
      <c r="B783" s="122" t="s">
        <v>103</v>
      </c>
      <c r="C783" s="122">
        <v>84</v>
      </c>
      <c r="D783" s="122">
        <v>77</v>
      </c>
      <c r="E783" s="122">
        <v>85</v>
      </c>
      <c r="F783" s="122">
        <v>93</v>
      </c>
      <c r="G783" s="122">
        <v>90</v>
      </c>
      <c r="H783" s="122">
        <v>83</v>
      </c>
      <c r="I783" s="122">
        <v>85</v>
      </c>
      <c r="J783" s="122">
        <v>81</v>
      </c>
    </row>
    <row r="784" spans="2:10" ht="15.75" hidden="1">
      <c r="B784" s="122" t="s">
        <v>37</v>
      </c>
      <c r="C784" s="122">
        <v>89</v>
      </c>
      <c r="D784" s="122">
        <v>81</v>
      </c>
      <c r="E784" s="122">
        <v>91</v>
      </c>
      <c r="F784" s="122">
        <v>90</v>
      </c>
      <c r="G784" s="122">
        <v>98</v>
      </c>
      <c r="H784" s="122">
        <v>88</v>
      </c>
      <c r="I784" s="122">
        <v>91</v>
      </c>
      <c r="J784" s="122">
        <v>88</v>
      </c>
    </row>
    <row r="785" spans="2:10" ht="15.75" hidden="1">
      <c r="B785" s="122" t="s">
        <v>38</v>
      </c>
      <c r="C785" s="122">
        <v>86</v>
      </c>
      <c r="D785" s="122">
        <v>84</v>
      </c>
      <c r="E785" s="122">
        <v>94</v>
      </c>
      <c r="F785" s="122">
        <v>80</v>
      </c>
      <c r="G785" s="122" t="e">
        <v>#N/A</v>
      </c>
      <c r="H785" s="122">
        <v>83</v>
      </c>
      <c r="I785" s="122">
        <v>89</v>
      </c>
      <c r="J785" s="122">
        <v>84</v>
      </c>
    </row>
    <row r="786" spans="2:10" ht="15.75" hidden="1">
      <c r="B786" s="122" t="s">
        <v>102</v>
      </c>
      <c r="C786" s="122">
        <v>96</v>
      </c>
      <c r="D786" s="122">
        <v>90</v>
      </c>
      <c r="E786" s="122">
        <v>96</v>
      </c>
      <c r="F786" s="122">
        <v>99</v>
      </c>
      <c r="G786" s="122">
        <v>100</v>
      </c>
      <c r="H786" s="122">
        <v>96</v>
      </c>
      <c r="I786" s="122">
        <v>97</v>
      </c>
      <c r="J786" s="122">
        <v>96</v>
      </c>
    </row>
    <row r="787" spans="2:10" ht="15.75" hidden="1">
      <c r="B787" s="122" t="s">
        <v>40</v>
      </c>
      <c r="C787" s="122">
        <v>96</v>
      </c>
      <c r="D787" s="122">
        <v>90</v>
      </c>
      <c r="E787" s="122">
        <v>92</v>
      </c>
      <c r="F787" s="122">
        <v>98</v>
      </c>
      <c r="G787" s="122">
        <v>98</v>
      </c>
      <c r="H787" s="122">
        <v>96</v>
      </c>
      <c r="I787" s="122">
        <v>96</v>
      </c>
      <c r="J787" s="122">
        <v>90</v>
      </c>
    </row>
    <row r="788" spans="2:10" ht="15.75" hidden="1">
      <c r="B788" s="122" t="s">
        <v>41</v>
      </c>
      <c r="C788" s="122">
        <v>91</v>
      </c>
      <c r="D788" s="122">
        <v>88</v>
      </c>
      <c r="E788" s="122">
        <v>91</v>
      </c>
      <c r="F788" s="122">
        <v>94</v>
      </c>
      <c r="G788" s="122">
        <v>97</v>
      </c>
      <c r="H788" s="122">
        <v>91</v>
      </c>
      <c r="I788" s="122">
        <v>91</v>
      </c>
      <c r="J788" s="122">
        <v>89</v>
      </c>
    </row>
    <row r="789" spans="2:10" ht="15.75" hidden="1">
      <c r="B789" s="122" t="s">
        <v>42</v>
      </c>
      <c r="C789" s="122">
        <v>97</v>
      </c>
      <c r="D789" s="122">
        <v>91</v>
      </c>
      <c r="E789" s="122">
        <v>94</v>
      </c>
      <c r="F789" s="122">
        <v>98</v>
      </c>
      <c r="G789" s="122">
        <v>99</v>
      </c>
      <c r="H789" s="122">
        <v>96</v>
      </c>
      <c r="I789" s="122">
        <v>98</v>
      </c>
      <c r="J789" s="122">
        <v>92</v>
      </c>
    </row>
    <row r="790" spans="2:10" ht="15.75" hidden="1">
      <c r="B790" s="122" t="s">
        <v>43</v>
      </c>
      <c r="C790" s="122">
        <v>96</v>
      </c>
      <c r="D790" s="122">
        <v>95</v>
      </c>
      <c r="E790" s="122">
        <v>94</v>
      </c>
      <c r="F790" s="122">
        <v>99</v>
      </c>
      <c r="G790" s="122">
        <v>99</v>
      </c>
      <c r="H790" s="122">
        <v>96</v>
      </c>
      <c r="I790" s="122">
        <v>96</v>
      </c>
      <c r="J790" s="122">
        <v>94</v>
      </c>
    </row>
    <row r="791" spans="2:10" ht="15.75" hidden="1">
      <c r="B791" s="122" t="s">
        <v>44</v>
      </c>
      <c r="C791" s="122">
        <v>96</v>
      </c>
      <c r="D791" s="122">
        <v>95</v>
      </c>
      <c r="E791" s="122">
        <v>92</v>
      </c>
      <c r="F791" s="122">
        <v>97</v>
      </c>
      <c r="G791" s="122">
        <v>97</v>
      </c>
      <c r="H791" s="122">
        <v>94</v>
      </c>
      <c r="I791" s="122">
        <v>97</v>
      </c>
      <c r="J791" s="122">
        <v>92</v>
      </c>
    </row>
    <row r="792" ht="12.75" hidden="1"/>
    <row r="793" spans="2:12" s="120" customFormat="1" ht="15.75" hidden="1">
      <c r="B793" s="120" t="s">
        <v>215</v>
      </c>
      <c r="J793" s="19"/>
      <c r="K793" s="19"/>
      <c r="L793" s="19"/>
    </row>
    <row r="794" spans="2:10" ht="15.75" hidden="1">
      <c r="B794" s="122"/>
      <c r="C794" s="122" t="s">
        <v>96</v>
      </c>
      <c r="D794" s="122" t="s">
        <v>77</v>
      </c>
      <c r="E794" s="122" t="s">
        <v>75</v>
      </c>
      <c r="F794" s="122" t="s">
        <v>78</v>
      </c>
      <c r="G794" s="122" t="s">
        <v>126</v>
      </c>
      <c r="H794" s="122" t="s">
        <v>214</v>
      </c>
      <c r="I794" s="122" t="s">
        <v>131</v>
      </c>
      <c r="J794" s="122" t="s">
        <v>124</v>
      </c>
    </row>
    <row r="795" spans="2:10" ht="15.75" hidden="1">
      <c r="B795" s="122" t="s">
        <v>104</v>
      </c>
      <c r="C795" s="122">
        <v>92</v>
      </c>
      <c r="D795" s="122">
        <v>89</v>
      </c>
      <c r="E795" s="122">
        <v>91</v>
      </c>
      <c r="F795" s="122">
        <v>94</v>
      </c>
      <c r="G795" s="122">
        <v>98</v>
      </c>
      <c r="H795" s="122">
        <v>89</v>
      </c>
      <c r="I795" s="122">
        <v>95</v>
      </c>
      <c r="J795" s="122">
        <v>89</v>
      </c>
    </row>
    <row r="796" spans="2:10" ht="15.75" hidden="1">
      <c r="B796" s="122" t="s">
        <v>79</v>
      </c>
      <c r="C796" s="122">
        <v>93</v>
      </c>
      <c r="D796" s="122">
        <v>90</v>
      </c>
      <c r="E796" s="122">
        <v>92</v>
      </c>
      <c r="F796" s="122">
        <v>95</v>
      </c>
      <c r="G796" s="122">
        <v>99</v>
      </c>
      <c r="H796" s="122">
        <v>91</v>
      </c>
      <c r="I796" s="122">
        <v>96</v>
      </c>
      <c r="J796" s="122">
        <v>91</v>
      </c>
    </row>
    <row r="797" spans="2:10" ht="15.75" hidden="1">
      <c r="B797" s="122" t="s">
        <v>80</v>
      </c>
      <c r="C797" s="122">
        <v>91</v>
      </c>
      <c r="D797" s="122">
        <v>86</v>
      </c>
      <c r="E797" s="122">
        <v>88</v>
      </c>
      <c r="F797" s="122">
        <v>94</v>
      </c>
      <c r="G797" s="122">
        <v>97</v>
      </c>
      <c r="H797" s="122">
        <v>88</v>
      </c>
      <c r="I797" s="122">
        <v>94</v>
      </c>
      <c r="J797" s="122">
        <v>86</v>
      </c>
    </row>
    <row r="798" spans="2:10" ht="15.75" hidden="1">
      <c r="B798" s="122" t="s">
        <v>143</v>
      </c>
      <c r="C798" s="122">
        <v>90</v>
      </c>
      <c r="D798" s="122">
        <v>89</v>
      </c>
      <c r="E798" s="122">
        <v>94</v>
      </c>
      <c r="F798" s="122">
        <v>92</v>
      </c>
      <c r="G798" s="122">
        <v>100</v>
      </c>
      <c r="H798" s="122">
        <v>87</v>
      </c>
      <c r="I798" s="122">
        <v>94</v>
      </c>
      <c r="J798" s="122">
        <v>89</v>
      </c>
    </row>
    <row r="799" spans="2:10" ht="15.75" hidden="1">
      <c r="B799" s="122" t="s">
        <v>73</v>
      </c>
      <c r="C799" s="122">
        <v>90</v>
      </c>
      <c r="D799" s="122">
        <v>88</v>
      </c>
      <c r="E799" s="122">
        <v>91</v>
      </c>
      <c r="F799" s="122">
        <v>95</v>
      </c>
      <c r="G799" s="122">
        <v>97</v>
      </c>
      <c r="H799" s="122">
        <v>87</v>
      </c>
      <c r="I799" s="122">
        <v>94</v>
      </c>
      <c r="J799" s="122">
        <v>90</v>
      </c>
    </row>
    <row r="800" spans="2:10" ht="15.75" hidden="1">
      <c r="B800" s="122" t="s">
        <v>33</v>
      </c>
      <c r="C800" s="122">
        <v>94</v>
      </c>
      <c r="D800" s="122">
        <v>93</v>
      </c>
      <c r="E800" s="122">
        <v>89</v>
      </c>
      <c r="F800" s="122">
        <v>95</v>
      </c>
      <c r="G800" s="122">
        <v>98</v>
      </c>
      <c r="H800" s="122">
        <v>90</v>
      </c>
      <c r="I800" s="122">
        <v>96</v>
      </c>
      <c r="J800" s="122">
        <v>90</v>
      </c>
    </row>
    <row r="801" spans="2:10" ht="15.75" hidden="1">
      <c r="B801" s="122" t="s">
        <v>34</v>
      </c>
      <c r="C801" s="122">
        <v>90</v>
      </c>
      <c r="D801" s="122">
        <v>90</v>
      </c>
      <c r="E801" s="122">
        <v>91</v>
      </c>
      <c r="F801" s="122">
        <v>83</v>
      </c>
      <c r="G801" s="122" t="e">
        <v>#N/A</v>
      </c>
      <c r="H801" s="122">
        <v>88</v>
      </c>
      <c r="I801" s="122">
        <v>93</v>
      </c>
      <c r="J801" s="122">
        <v>89</v>
      </c>
    </row>
    <row r="802" spans="2:10" ht="15.75" hidden="1">
      <c r="B802" s="122" t="s">
        <v>35</v>
      </c>
      <c r="C802" s="122">
        <v>96</v>
      </c>
      <c r="D802" s="122">
        <v>95</v>
      </c>
      <c r="E802" s="122">
        <v>96</v>
      </c>
      <c r="F802" s="122">
        <v>97</v>
      </c>
      <c r="G802" s="122">
        <v>100</v>
      </c>
      <c r="H802" s="122">
        <v>94</v>
      </c>
      <c r="I802" s="122">
        <v>97</v>
      </c>
      <c r="J802" s="122">
        <v>96</v>
      </c>
    </row>
    <row r="803" spans="2:10" ht="15.75" hidden="1">
      <c r="B803" s="122" t="s">
        <v>103</v>
      </c>
      <c r="C803" s="122">
        <v>83</v>
      </c>
      <c r="D803" s="122">
        <v>80</v>
      </c>
      <c r="E803" s="122">
        <v>82</v>
      </c>
      <c r="F803" s="122">
        <v>92</v>
      </c>
      <c r="G803" s="122">
        <v>100</v>
      </c>
      <c r="H803" s="122">
        <v>78</v>
      </c>
      <c r="I803" s="122">
        <v>87</v>
      </c>
      <c r="J803" s="122">
        <v>81</v>
      </c>
    </row>
    <row r="804" spans="2:10" ht="15.75" hidden="1">
      <c r="B804" s="122" t="s">
        <v>37</v>
      </c>
      <c r="C804" s="122">
        <v>91</v>
      </c>
      <c r="D804" s="122">
        <v>84</v>
      </c>
      <c r="E804" s="122">
        <v>91</v>
      </c>
      <c r="F804" s="122">
        <v>92</v>
      </c>
      <c r="G804" s="122">
        <v>98</v>
      </c>
      <c r="H804" s="122">
        <v>86</v>
      </c>
      <c r="I804" s="122">
        <v>95</v>
      </c>
      <c r="J804" s="122">
        <v>90</v>
      </c>
    </row>
    <row r="805" spans="2:10" ht="15.75" hidden="1">
      <c r="B805" s="122" t="s">
        <v>38</v>
      </c>
      <c r="C805" s="122">
        <v>85</v>
      </c>
      <c r="D805" s="122">
        <v>85</v>
      </c>
      <c r="E805" s="122">
        <v>84</v>
      </c>
      <c r="F805" s="122">
        <v>88</v>
      </c>
      <c r="G805" s="122" t="e">
        <v>#N/A</v>
      </c>
      <c r="H805" s="122">
        <v>81</v>
      </c>
      <c r="I805" s="122">
        <v>90</v>
      </c>
      <c r="J805" s="122">
        <v>83</v>
      </c>
    </row>
    <row r="806" spans="2:10" ht="15.75" hidden="1">
      <c r="B806" s="122" t="s">
        <v>102</v>
      </c>
      <c r="C806" s="122">
        <v>96</v>
      </c>
      <c r="D806" s="122">
        <v>100</v>
      </c>
      <c r="E806" s="122">
        <v>95</v>
      </c>
      <c r="F806" s="122">
        <v>97</v>
      </c>
      <c r="G806" s="122">
        <v>99</v>
      </c>
      <c r="H806" s="122">
        <v>96</v>
      </c>
      <c r="I806" s="122">
        <v>97</v>
      </c>
      <c r="J806" s="122">
        <v>96</v>
      </c>
    </row>
    <row r="807" spans="2:10" ht="15.75" hidden="1">
      <c r="B807" s="122" t="s">
        <v>40</v>
      </c>
      <c r="C807" s="122">
        <v>95</v>
      </c>
      <c r="D807" s="122">
        <v>95</v>
      </c>
      <c r="E807" s="122">
        <v>93</v>
      </c>
      <c r="F807" s="122">
        <v>96</v>
      </c>
      <c r="G807" s="122">
        <v>100</v>
      </c>
      <c r="H807" s="122">
        <v>93</v>
      </c>
      <c r="I807" s="122">
        <v>97</v>
      </c>
      <c r="J807" s="122">
        <v>91</v>
      </c>
    </row>
    <row r="808" spans="2:10" ht="15.75" hidden="1">
      <c r="B808" s="122" t="s">
        <v>41</v>
      </c>
      <c r="C808" s="122">
        <v>92</v>
      </c>
      <c r="D808" s="122">
        <v>91</v>
      </c>
      <c r="E808" s="122">
        <v>92</v>
      </c>
      <c r="F808" s="122">
        <v>93</v>
      </c>
      <c r="G808" s="122">
        <v>92</v>
      </c>
      <c r="H808" s="122">
        <v>89</v>
      </c>
      <c r="I808" s="122">
        <v>95</v>
      </c>
      <c r="J808" s="122">
        <v>92</v>
      </c>
    </row>
    <row r="809" spans="2:10" ht="15.75" hidden="1">
      <c r="B809" s="122" t="s">
        <v>42</v>
      </c>
      <c r="C809" s="122">
        <v>96</v>
      </c>
      <c r="D809" s="122">
        <v>91</v>
      </c>
      <c r="E809" s="122">
        <v>92</v>
      </c>
      <c r="F809" s="122">
        <v>97</v>
      </c>
      <c r="G809" s="122">
        <v>99</v>
      </c>
      <c r="H809" s="122">
        <v>95</v>
      </c>
      <c r="I809" s="122">
        <v>97</v>
      </c>
      <c r="J809" s="122">
        <v>91</v>
      </c>
    </row>
    <row r="810" spans="2:10" ht="15.75" hidden="1">
      <c r="B810" s="122" t="s">
        <v>43</v>
      </c>
      <c r="C810" s="122">
        <v>97</v>
      </c>
      <c r="D810" s="122">
        <v>95</v>
      </c>
      <c r="E810" s="122">
        <v>96</v>
      </c>
      <c r="F810" s="122">
        <v>99</v>
      </c>
      <c r="G810" s="122">
        <v>100</v>
      </c>
      <c r="H810" s="122">
        <v>96</v>
      </c>
      <c r="I810" s="122">
        <v>98</v>
      </c>
      <c r="J810" s="122">
        <v>95</v>
      </c>
    </row>
    <row r="811" spans="2:10" ht="15.75" hidden="1">
      <c r="B811" s="122" t="s">
        <v>44</v>
      </c>
      <c r="C811" s="122">
        <v>93</v>
      </c>
      <c r="D811" s="122">
        <v>90</v>
      </c>
      <c r="E811" s="122">
        <v>94</v>
      </c>
      <c r="F811" s="122">
        <v>91</v>
      </c>
      <c r="G811" s="122">
        <v>100</v>
      </c>
      <c r="H811" s="122">
        <v>90</v>
      </c>
      <c r="I811" s="122">
        <v>96</v>
      </c>
      <c r="J811" s="122">
        <v>91</v>
      </c>
    </row>
    <row r="812" ht="12.75" hidden="1"/>
    <row r="813" spans="2:12" s="120" customFormat="1" ht="15.75" hidden="1">
      <c r="B813" s="120" t="s">
        <v>219</v>
      </c>
      <c r="J813" s="19"/>
      <c r="K813" s="19"/>
      <c r="L813" s="19"/>
    </row>
    <row r="814" spans="2:10" ht="15.75" hidden="1">
      <c r="B814" s="122"/>
      <c r="C814" s="122" t="s">
        <v>96</v>
      </c>
      <c r="D814" s="122" t="s">
        <v>77</v>
      </c>
      <c r="E814" s="122" t="s">
        <v>75</v>
      </c>
      <c r="F814" s="122" t="s">
        <v>78</v>
      </c>
      <c r="G814" s="122" t="s">
        <v>126</v>
      </c>
      <c r="H814" s="122" t="s">
        <v>214</v>
      </c>
      <c r="I814" s="122" t="s">
        <v>131</v>
      </c>
      <c r="J814" s="122" t="s">
        <v>124</v>
      </c>
    </row>
    <row r="815" spans="2:10" ht="15.75" hidden="1">
      <c r="B815" s="122" t="s">
        <v>104</v>
      </c>
      <c r="C815" s="123">
        <v>86</v>
      </c>
      <c r="D815" s="123">
        <v>77</v>
      </c>
      <c r="E815" s="123">
        <v>83</v>
      </c>
      <c r="F815" s="123">
        <v>93</v>
      </c>
      <c r="G815" s="123">
        <v>97</v>
      </c>
      <c r="H815" s="123">
        <v>87</v>
      </c>
      <c r="I815" s="123">
        <v>86</v>
      </c>
      <c r="J815" s="123">
        <v>81</v>
      </c>
    </row>
    <row r="816" spans="2:10" ht="15.75" hidden="1">
      <c r="B816" s="122" t="s">
        <v>79</v>
      </c>
      <c r="C816" s="123">
        <v>88</v>
      </c>
      <c r="D816" s="123">
        <v>78</v>
      </c>
      <c r="E816" s="123">
        <v>84</v>
      </c>
      <c r="F816" s="123">
        <v>95</v>
      </c>
      <c r="G816" s="123">
        <v>98</v>
      </c>
      <c r="H816" s="123">
        <v>88</v>
      </c>
      <c r="I816" s="123">
        <v>87</v>
      </c>
      <c r="J816" s="123">
        <v>82</v>
      </c>
    </row>
    <row r="817" spans="2:10" ht="15.75" hidden="1">
      <c r="B817" s="122" t="s">
        <v>80</v>
      </c>
      <c r="C817" s="123">
        <v>87</v>
      </c>
      <c r="D817" s="123">
        <v>75</v>
      </c>
      <c r="E817" s="123">
        <v>81</v>
      </c>
      <c r="F817" s="123">
        <v>92</v>
      </c>
      <c r="G817" s="123">
        <v>96</v>
      </c>
      <c r="H817" s="123">
        <v>87</v>
      </c>
      <c r="I817" s="123">
        <v>86</v>
      </c>
      <c r="J817" s="123">
        <v>79</v>
      </c>
    </row>
    <row r="818" spans="2:10" ht="15.75" hidden="1">
      <c r="B818" s="122" t="s">
        <v>143</v>
      </c>
      <c r="C818" s="123">
        <v>74</v>
      </c>
      <c r="D818" s="123">
        <v>71</v>
      </c>
      <c r="E818" s="123">
        <v>82</v>
      </c>
      <c r="F818" s="123">
        <v>85</v>
      </c>
      <c r="G818" s="123">
        <v>89</v>
      </c>
      <c r="H818" s="123">
        <v>71</v>
      </c>
      <c r="I818" s="123">
        <v>78</v>
      </c>
      <c r="J818" s="123">
        <v>73</v>
      </c>
    </row>
    <row r="819" spans="2:10" ht="15.75" hidden="1">
      <c r="B819" s="122" t="s">
        <v>73</v>
      </c>
      <c r="C819" s="123">
        <v>79</v>
      </c>
      <c r="D819" s="123">
        <v>71</v>
      </c>
      <c r="E819" s="123">
        <v>81</v>
      </c>
      <c r="F819" s="123">
        <v>88</v>
      </c>
      <c r="G819" s="123">
        <v>96</v>
      </c>
      <c r="H819" s="123">
        <v>80</v>
      </c>
      <c r="I819" s="123">
        <v>79</v>
      </c>
      <c r="J819" s="123">
        <v>78</v>
      </c>
    </row>
    <row r="820" spans="2:10" ht="15.75" hidden="1">
      <c r="B820" s="122" t="s">
        <v>33</v>
      </c>
      <c r="C820" s="123">
        <v>92</v>
      </c>
      <c r="D820" s="123">
        <v>88</v>
      </c>
      <c r="E820" s="123">
        <v>84</v>
      </c>
      <c r="F820" s="123">
        <v>96</v>
      </c>
      <c r="G820" s="123">
        <v>95</v>
      </c>
      <c r="H820" s="123">
        <v>92</v>
      </c>
      <c r="I820" s="123">
        <v>92</v>
      </c>
      <c r="J820" s="123">
        <v>85</v>
      </c>
    </row>
    <row r="821" spans="2:10" ht="15.75" hidden="1">
      <c r="B821" s="122" t="s">
        <v>34</v>
      </c>
      <c r="C821" s="123">
        <v>85</v>
      </c>
      <c r="D821" s="123">
        <v>84</v>
      </c>
      <c r="E821" s="123">
        <v>89</v>
      </c>
      <c r="F821" s="123">
        <v>83</v>
      </c>
      <c r="G821" s="123">
        <v>100</v>
      </c>
      <c r="H821" s="123">
        <v>86</v>
      </c>
      <c r="I821" s="123">
        <v>84</v>
      </c>
      <c r="J821" s="123">
        <v>83</v>
      </c>
    </row>
    <row r="822" spans="2:10" ht="15.75" hidden="1">
      <c r="B822" s="122" t="s">
        <v>35</v>
      </c>
      <c r="C822" s="123">
        <v>83</v>
      </c>
      <c r="D822" s="123">
        <v>78</v>
      </c>
      <c r="E822" s="123">
        <v>85</v>
      </c>
      <c r="F822" s="123">
        <v>92</v>
      </c>
      <c r="G822" s="123">
        <v>86</v>
      </c>
      <c r="H822" s="123">
        <v>86</v>
      </c>
      <c r="I822" s="123">
        <v>88</v>
      </c>
      <c r="J822" s="123">
        <v>82</v>
      </c>
    </row>
    <row r="823" spans="2:10" ht="15.75" hidden="1">
      <c r="B823" s="122" t="s">
        <v>103</v>
      </c>
      <c r="C823" s="123">
        <v>78</v>
      </c>
      <c r="D823" s="123">
        <v>67</v>
      </c>
      <c r="E823" s="123">
        <v>80</v>
      </c>
      <c r="F823" s="123">
        <v>90</v>
      </c>
      <c r="G823" s="123">
        <v>96</v>
      </c>
      <c r="H823" s="123">
        <v>78</v>
      </c>
      <c r="I823" s="123">
        <v>78</v>
      </c>
      <c r="J823" s="123">
        <v>76</v>
      </c>
    </row>
    <row r="824" spans="2:10" ht="15.75" hidden="1">
      <c r="B824" s="122" t="s">
        <v>37</v>
      </c>
      <c r="C824" s="123">
        <v>81</v>
      </c>
      <c r="D824" s="123">
        <v>69</v>
      </c>
      <c r="E824" s="123">
        <v>81</v>
      </c>
      <c r="F824" s="123">
        <v>87</v>
      </c>
      <c r="G824" s="123">
        <v>93</v>
      </c>
      <c r="H824" s="123">
        <v>82</v>
      </c>
      <c r="I824" s="123">
        <v>79</v>
      </c>
      <c r="J824" s="123">
        <v>79</v>
      </c>
    </row>
    <row r="825" spans="2:10" ht="15.75" hidden="1">
      <c r="B825" s="122" t="s">
        <v>38</v>
      </c>
      <c r="C825" s="123">
        <v>77</v>
      </c>
      <c r="D825" s="123">
        <v>76</v>
      </c>
      <c r="E825" s="123">
        <v>80</v>
      </c>
      <c r="F825" s="123">
        <v>100</v>
      </c>
      <c r="G825" s="123" t="e">
        <v>#N/A</v>
      </c>
      <c r="H825" s="123">
        <v>74</v>
      </c>
      <c r="I825" s="123">
        <v>81</v>
      </c>
      <c r="J825" s="123">
        <v>76</v>
      </c>
    </row>
    <row r="826" spans="2:10" ht="15.75" hidden="1">
      <c r="B826" s="122" t="s">
        <v>102</v>
      </c>
      <c r="C826" s="123">
        <v>82</v>
      </c>
      <c r="D826" s="123">
        <v>75</v>
      </c>
      <c r="E826" s="123">
        <v>77</v>
      </c>
      <c r="F826" s="123">
        <v>89</v>
      </c>
      <c r="G826" s="123">
        <v>100</v>
      </c>
      <c r="H826" s="123">
        <v>83</v>
      </c>
      <c r="I826" s="123">
        <v>82</v>
      </c>
      <c r="J826" s="123">
        <v>74</v>
      </c>
    </row>
    <row r="827" spans="2:10" ht="15.75" hidden="1">
      <c r="B827" s="122" t="s">
        <v>40</v>
      </c>
      <c r="C827" s="123">
        <v>93</v>
      </c>
      <c r="D827" s="123">
        <v>85</v>
      </c>
      <c r="E827" s="123">
        <v>82</v>
      </c>
      <c r="F827" s="123">
        <v>97</v>
      </c>
      <c r="G827" s="123">
        <v>99</v>
      </c>
      <c r="H827" s="123">
        <v>93</v>
      </c>
      <c r="I827" s="123">
        <v>92</v>
      </c>
      <c r="J827" s="123">
        <v>81</v>
      </c>
    </row>
    <row r="828" spans="2:10" ht="15.75" hidden="1">
      <c r="B828" s="122" t="s">
        <v>41</v>
      </c>
      <c r="C828" s="123">
        <v>88</v>
      </c>
      <c r="D828" s="123">
        <v>81</v>
      </c>
      <c r="E828" s="123">
        <v>88</v>
      </c>
      <c r="F828" s="123">
        <v>94</v>
      </c>
      <c r="G828" s="123">
        <v>94</v>
      </c>
      <c r="H828" s="123">
        <v>88</v>
      </c>
      <c r="I828" s="123">
        <v>88</v>
      </c>
      <c r="J828" s="123">
        <v>86</v>
      </c>
    </row>
    <row r="829" spans="2:10" ht="15.75" hidden="1">
      <c r="B829" s="122" t="s">
        <v>42</v>
      </c>
      <c r="C829" s="123">
        <v>94</v>
      </c>
      <c r="D829" s="123">
        <v>85</v>
      </c>
      <c r="E829" s="123">
        <v>85</v>
      </c>
      <c r="F829" s="123">
        <v>97</v>
      </c>
      <c r="G829" s="123">
        <v>99</v>
      </c>
      <c r="H829" s="123">
        <v>95</v>
      </c>
      <c r="I829" s="123">
        <v>94</v>
      </c>
      <c r="J829" s="123">
        <v>84</v>
      </c>
    </row>
    <row r="830" spans="2:10" ht="15.75" hidden="1">
      <c r="B830" s="122" t="s">
        <v>43</v>
      </c>
      <c r="C830" s="123">
        <v>95</v>
      </c>
      <c r="D830" s="123">
        <v>91</v>
      </c>
      <c r="E830" s="123">
        <v>93</v>
      </c>
      <c r="F830" s="123">
        <v>99</v>
      </c>
      <c r="G830" s="123">
        <v>99</v>
      </c>
      <c r="H830" s="123">
        <v>95</v>
      </c>
      <c r="I830" s="123">
        <v>95</v>
      </c>
      <c r="J830" s="123">
        <v>93</v>
      </c>
    </row>
    <row r="831" spans="2:10" ht="15.75" hidden="1">
      <c r="B831" s="122" t="s">
        <v>44</v>
      </c>
      <c r="C831" s="123">
        <v>92</v>
      </c>
      <c r="D831" s="123">
        <v>86</v>
      </c>
      <c r="E831" s="123">
        <v>90</v>
      </c>
      <c r="F831" s="123">
        <v>93</v>
      </c>
      <c r="G831" s="123">
        <v>97</v>
      </c>
      <c r="H831" s="123">
        <v>92</v>
      </c>
      <c r="I831" s="123">
        <v>92</v>
      </c>
      <c r="J831" s="123">
        <v>85</v>
      </c>
    </row>
    <row r="832" ht="12.75" hidden="1"/>
    <row r="833" spans="2:12" s="75" customFormat="1" ht="15.75" hidden="1">
      <c r="B833" s="75" t="s">
        <v>149</v>
      </c>
      <c r="J833" s="19"/>
      <c r="K833" s="19"/>
      <c r="L833" s="19"/>
    </row>
    <row r="834" spans="2:10" s="75" customFormat="1" ht="15.75" hidden="1">
      <c r="B834" s="27"/>
      <c r="C834" s="14" t="s">
        <v>101</v>
      </c>
      <c r="D834" s="14" t="s">
        <v>67</v>
      </c>
      <c r="E834" s="14" t="s">
        <v>75</v>
      </c>
      <c r="F834" s="14" t="s">
        <v>78</v>
      </c>
      <c r="G834" s="14" t="s">
        <v>126</v>
      </c>
      <c r="H834" s="14" t="s">
        <v>134</v>
      </c>
      <c r="I834" s="14" t="s">
        <v>131</v>
      </c>
      <c r="J834" s="14" t="s">
        <v>124</v>
      </c>
    </row>
    <row r="835" spans="2:10" s="75" customFormat="1" ht="15.75" hidden="1">
      <c r="B835" s="13" t="s">
        <v>104</v>
      </c>
      <c r="C835" s="124">
        <v>90</v>
      </c>
      <c r="D835" s="124">
        <v>84</v>
      </c>
      <c r="E835" s="124">
        <v>87</v>
      </c>
      <c r="F835" s="124">
        <v>96</v>
      </c>
      <c r="G835" s="124">
        <v>97</v>
      </c>
      <c r="H835" s="124">
        <v>90</v>
      </c>
      <c r="I835" s="124">
        <v>91</v>
      </c>
      <c r="J835" s="125">
        <v>86</v>
      </c>
    </row>
    <row r="836" spans="2:10" s="75" customFormat="1" ht="15.75" hidden="1">
      <c r="B836" s="13" t="s">
        <v>79</v>
      </c>
      <c r="C836" s="124">
        <v>91</v>
      </c>
      <c r="D836" s="124">
        <v>84</v>
      </c>
      <c r="E836" s="124">
        <v>88</v>
      </c>
      <c r="F836" s="124">
        <v>97</v>
      </c>
      <c r="G836" s="124">
        <v>97</v>
      </c>
      <c r="H836" s="124">
        <v>90</v>
      </c>
      <c r="I836" s="124">
        <v>92</v>
      </c>
      <c r="J836" s="125">
        <v>85</v>
      </c>
    </row>
    <row r="837" spans="2:10" s="75" customFormat="1" ht="15.75" hidden="1">
      <c r="B837" s="13" t="s">
        <v>80</v>
      </c>
      <c r="C837" s="124">
        <v>91</v>
      </c>
      <c r="D837" s="124">
        <v>83</v>
      </c>
      <c r="E837" s="124">
        <v>86</v>
      </c>
      <c r="F837" s="124">
        <v>96</v>
      </c>
      <c r="G837" s="124">
        <v>95</v>
      </c>
      <c r="H837" s="124">
        <v>91</v>
      </c>
      <c r="I837" s="124">
        <v>92</v>
      </c>
      <c r="J837" s="125">
        <v>84</v>
      </c>
    </row>
    <row r="838" spans="2:10" s="75" customFormat="1" ht="15.75" hidden="1">
      <c r="B838" s="32" t="s">
        <v>143</v>
      </c>
      <c r="C838" s="85">
        <v>86</v>
      </c>
      <c r="D838" s="124">
        <v>85</v>
      </c>
      <c r="E838" s="124">
        <v>83</v>
      </c>
      <c r="F838" s="124">
        <v>95</v>
      </c>
      <c r="G838" s="124">
        <v>99</v>
      </c>
      <c r="H838" s="124">
        <v>83</v>
      </c>
      <c r="I838" s="124">
        <v>89</v>
      </c>
      <c r="J838" s="125">
        <v>81</v>
      </c>
    </row>
    <row r="839" spans="2:10" s="75" customFormat="1" ht="15.75" hidden="1">
      <c r="B839" s="32" t="s">
        <v>73</v>
      </c>
      <c r="C839" s="85">
        <v>82</v>
      </c>
      <c r="D839" s="124">
        <v>76</v>
      </c>
      <c r="E839" s="124">
        <v>85</v>
      </c>
      <c r="F839" s="124">
        <v>91</v>
      </c>
      <c r="G839" s="124">
        <v>89</v>
      </c>
      <c r="H839" s="124">
        <v>79</v>
      </c>
      <c r="I839" s="124">
        <v>84</v>
      </c>
      <c r="J839" s="125">
        <v>80</v>
      </c>
    </row>
    <row r="840" spans="2:10" s="75" customFormat="1" ht="15.75" hidden="1">
      <c r="B840" s="32" t="s">
        <v>33</v>
      </c>
      <c r="C840" s="124">
        <v>95</v>
      </c>
      <c r="D840" s="124">
        <v>90</v>
      </c>
      <c r="E840" s="124">
        <v>89</v>
      </c>
      <c r="F840" s="124">
        <v>98</v>
      </c>
      <c r="G840" s="124">
        <v>98</v>
      </c>
      <c r="H840" s="124">
        <v>94</v>
      </c>
      <c r="I840" s="124">
        <v>96</v>
      </c>
      <c r="J840" s="125">
        <v>88</v>
      </c>
    </row>
    <row r="841" spans="2:10" s="75" customFormat="1" ht="15.75" hidden="1">
      <c r="B841" s="32" t="s">
        <v>34</v>
      </c>
      <c r="C841" s="124">
        <v>91</v>
      </c>
      <c r="D841" s="124">
        <v>90</v>
      </c>
      <c r="E841" s="124">
        <v>94</v>
      </c>
      <c r="F841" s="124">
        <v>93</v>
      </c>
      <c r="G841" s="124">
        <v>99</v>
      </c>
      <c r="H841" s="124">
        <v>89</v>
      </c>
      <c r="I841" s="124">
        <v>93</v>
      </c>
      <c r="J841" s="125">
        <v>87</v>
      </c>
    </row>
    <row r="842" spans="2:10" s="75" customFormat="1" ht="15.75" hidden="1">
      <c r="B842" s="32" t="s">
        <v>35</v>
      </c>
      <c r="C842" s="124">
        <v>96</v>
      </c>
      <c r="D842" s="124">
        <v>97</v>
      </c>
      <c r="E842" s="124">
        <v>95</v>
      </c>
      <c r="F842" s="124">
        <v>99</v>
      </c>
      <c r="G842" s="124">
        <v>99</v>
      </c>
      <c r="H842" s="124">
        <v>96</v>
      </c>
      <c r="I842" s="124">
        <v>96</v>
      </c>
      <c r="J842" s="125">
        <v>95</v>
      </c>
    </row>
    <row r="843" spans="2:10" s="75" customFormat="1" ht="15.75" hidden="1">
      <c r="B843" s="32" t="s">
        <v>95</v>
      </c>
      <c r="C843" s="124">
        <v>81</v>
      </c>
      <c r="D843" s="124">
        <v>75</v>
      </c>
      <c r="E843" s="124">
        <v>81</v>
      </c>
      <c r="F843" s="124">
        <v>94</v>
      </c>
      <c r="G843" s="124">
        <v>92</v>
      </c>
      <c r="H843" s="124">
        <v>80</v>
      </c>
      <c r="I843" s="124">
        <v>83</v>
      </c>
      <c r="J843" s="125">
        <v>78</v>
      </c>
    </row>
    <row r="844" spans="2:10" s="75" customFormat="1" ht="15" customHeight="1" hidden="1">
      <c r="B844" s="32" t="s">
        <v>37</v>
      </c>
      <c r="C844" s="124">
        <v>86</v>
      </c>
      <c r="D844" s="124">
        <v>75</v>
      </c>
      <c r="E844" s="124">
        <v>87</v>
      </c>
      <c r="F844" s="124">
        <v>87</v>
      </c>
      <c r="G844" s="124">
        <v>97</v>
      </c>
      <c r="H844" s="124">
        <v>85</v>
      </c>
      <c r="I844" s="124">
        <v>87</v>
      </c>
      <c r="J844" s="125">
        <v>85</v>
      </c>
    </row>
    <row r="845" spans="2:10" s="75" customFormat="1" ht="15.75" hidden="1">
      <c r="B845" s="32" t="s">
        <v>38</v>
      </c>
      <c r="C845" s="124">
        <v>81</v>
      </c>
      <c r="D845" s="124">
        <v>78</v>
      </c>
      <c r="E845" s="124">
        <v>90</v>
      </c>
      <c r="F845" s="124">
        <v>90</v>
      </c>
      <c r="G845" s="124" t="e">
        <f>NA()</f>
        <v>#N/A</v>
      </c>
      <c r="H845" s="124">
        <v>77</v>
      </c>
      <c r="I845" s="124">
        <v>85</v>
      </c>
      <c r="J845" s="125">
        <v>80</v>
      </c>
    </row>
    <row r="846" spans="2:10" s="75" customFormat="1" ht="15" customHeight="1" hidden="1">
      <c r="B846" s="32" t="s">
        <v>102</v>
      </c>
      <c r="C846" s="124">
        <v>96</v>
      </c>
      <c r="D846" s="124">
        <v>95</v>
      </c>
      <c r="E846" s="124">
        <v>95</v>
      </c>
      <c r="F846" s="124">
        <v>98</v>
      </c>
      <c r="G846" s="124">
        <v>99</v>
      </c>
      <c r="H846" s="124">
        <v>95</v>
      </c>
      <c r="I846" s="124">
        <v>98</v>
      </c>
      <c r="J846" s="125">
        <v>94</v>
      </c>
    </row>
    <row r="847" spans="2:10" s="75" customFormat="1" ht="15" customHeight="1" hidden="1">
      <c r="B847" s="32" t="s">
        <v>40</v>
      </c>
      <c r="C847" s="124">
        <v>96</v>
      </c>
      <c r="D847" s="124">
        <v>89</v>
      </c>
      <c r="E847" s="124">
        <v>90</v>
      </c>
      <c r="F847" s="124">
        <v>99</v>
      </c>
      <c r="G847" s="124">
        <v>97</v>
      </c>
      <c r="H847" s="124">
        <v>96</v>
      </c>
      <c r="I847" s="124">
        <v>97</v>
      </c>
      <c r="J847" s="125">
        <v>86</v>
      </c>
    </row>
    <row r="848" spans="2:10" s="75" customFormat="1" ht="15.75" hidden="1">
      <c r="B848" s="32" t="s">
        <v>41</v>
      </c>
      <c r="C848" s="124">
        <v>88</v>
      </c>
      <c r="D848" s="124">
        <v>85</v>
      </c>
      <c r="E848" s="124">
        <v>88</v>
      </c>
      <c r="F848" s="124">
        <v>91</v>
      </c>
      <c r="G848" s="124">
        <v>95</v>
      </c>
      <c r="H848" s="124">
        <v>87</v>
      </c>
      <c r="I848" s="124">
        <v>89</v>
      </c>
      <c r="J848" s="125">
        <v>86</v>
      </c>
    </row>
    <row r="849" spans="2:10" s="75" customFormat="1" ht="15.75" hidden="1">
      <c r="B849" s="32" t="s">
        <v>42</v>
      </c>
      <c r="C849" s="124">
        <v>96</v>
      </c>
      <c r="D849" s="124">
        <v>88</v>
      </c>
      <c r="E849" s="124">
        <v>92</v>
      </c>
      <c r="F849" s="124">
        <v>98</v>
      </c>
      <c r="G849" s="124">
        <v>99</v>
      </c>
      <c r="H849" s="124">
        <v>97</v>
      </c>
      <c r="I849" s="124">
        <v>96</v>
      </c>
      <c r="J849" s="125">
        <v>87</v>
      </c>
    </row>
    <row r="850" spans="2:10" s="75" customFormat="1" ht="15.75" hidden="1">
      <c r="B850" s="32" t="s">
        <v>43</v>
      </c>
      <c r="C850" s="124">
        <v>93</v>
      </c>
      <c r="D850" s="124">
        <v>90</v>
      </c>
      <c r="E850" s="124">
        <v>89</v>
      </c>
      <c r="F850" s="124">
        <v>99</v>
      </c>
      <c r="G850" s="124">
        <v>95</v>
      </c>
      <c r="H850" s="124">
        <v>93</v>
      </c>
      <c r="I850" s="124">
        <v>93</v>
      </c>
      <c r="J850" s="125">
        <v>89</v>
      </c>
    </row>
    <row r="851" spans="2:10" s="75" customFormat="1" ht="15.75" hidden="1">
      <c r="B851" s="32" t="s">
        <v>44</v>
      </c>
      <c r="C851" s="124">
        <v>94</v>
      </c>
      <c r="D851" s="124">
        <v>89</v>
      </c>
      <c r="E851" s="124">
        <v>88</v>
      </c>
      <c r="F851" s="124">
        <v>98</v>
      </c>
      <c r="G851" s="124">
        <v>93</v>
      </c>
      <c r="H851" s="124">
        <v>93</v>
      </c>
      <c r="I851" s="124">
        <v>95</v>
      </c>
      <c r="J851" s="125">
        <v>87</v>
      </c>
    </row>
    <row r="852" spans="2:12" s="75" customFormat="1" ht="15.75" hidden="1">
      <c r="B852" s="19" t="s">
        <v>152</v>
      </c>
      <c r="C852" s="8"/>
      <c r="D852" s="8"/>
      <c r="E852" s="8"/>
      <c r="F852" s="8"/>
      <c r="G852" s="8"/>
      <c r="H852" s="8"/>
      <c r="I852" s="8"/>
      <c r="J852" s="8"/>
      <c r="K852" s="8"/>
      <c r="L852" s="19"/>
    </row>
    <row r="853" spans="2:12" s="75" customFormat="1" ht="15.75" hidden="1">
      <c r="B853" s="19" t="s">
        <v>97</v>
      </c>
      <c r="C853" s="8"/>
      <c r="D853" s="8"/>
      <c r="E853" s="8"/>
      <c r="F853" s="8"/>
      <c r="G853" s="8"/>
      <c r="H853" s="8"/>
      <c r="I853" s="8"/>
      <c r="J853" s="8"/>
      <c r="K853" s="8"/>
      <c r="L853" s="19"/>
    </row>
    <row r="854" spans="2:12" s="75" customFormat="1" ht="15.75" hidden="1">
      <c r="B854" s="19"/>
      <c r="C854" s="8"/>
      <c r="D854" s="8"/>
      <c r="E854" s="8"/>
      <c r="F854" s="8"/>
      <c r="G854" s="8"/>
      <c r="H854" s="8"/>
      <c r="I854" s="8"/>
      <c r="J854" s="8"/>
      <c r="K854" s="8"/>
      <c r="L854" s="19"/>
    </row>
    <row r="855" spans="2:12" s="75" customFormat="1" ht="15.75" hidden="1">
      <c r="B855" s="75" t="s">
        <v>150</v>
      </c>
      <c r="J855" s="19"/>
      <c r="K855" s="19"/>
      <c r="L855" s="19"/>
    </row>
    <row r="856" spans="2:12" ht="15.75" hidden="1">
      <c r="B856" s="27"/>
      <c r="C856" s="14" t="s">
        <v>101</v>
      </c>
      <c r="D856" s="14" t="s">
        <v>67</v>
      </c>
      <c r="E856" s="14" t="s">
        <v>75</v>
      </c>
      <c r="F856" s="14" t="s">
        <v>78</v>
      </c>
      <c r="G856" s="14" t="s">
        <v>126</v>
      </c>
      <c r="H856" s="14" t="s">
        <v>134</v>
      </c>
      <c r="I856" s="14" t="s">
        <v>131</v>
      </c>
      <c r="J856" s="14" t="s">
        <v>124</v>
      </c>
      <c r="K856" s="19"/>
      <c r="L856" s="19"/>
    </row>
    <row r="857" spans="2:10" ht="15.75" hidden="1">
      <c r="B857" s="13" t="s">
        <v>104</v>
      </c>
      <c r="C857" s="124">
        <v>92</v>
      </c>
      <c r="D857" s="124">
        <v>89</v>
      </c>
      <c r="E857" s="124">
        <v>91</v>
      </c>
      <c r="F857" s="124">
        <v>94</v>
      </c>
      <c r="G857" s="124">
        <v>98</v>
      </c>
      <c r="H857" s="124">
        <v>89</v>
      </c>
      <c r="I857" s="124">
        <v>95</v>
      </c>
      <c r="J857" s="125">
        <v>89</v>
      </c>
    </row>
    <row r="858" spans="2:10" ht="15.75" hidden="1">
      <c r="B858" s="13" t="s">
        <v>79</v>
      </c>
      <c r="C858" s="124">
        <v>93</v>
      </c>
      <c r="D858" s="124">
        <v>90</v>
      </c>
      <c r="E858" s="124">
        <v>91</v>
      </c>
      <c r="F858" s="124">
        <v>96</v>
      </c>
      <c r="G858" s="124">
        <v>98</v>
      </c>
      <c r="H858" s="124">
        <v>90</v>
      </c>
      <c r="I858" s="124">
        <v>95</v>
      </c>
      <c r="J858" s="125">
        <v>90</v>
      </c>
    </row>
    <row r="859" spans="2:10" ht="15.75" hidden="1">
      <c r="B859" s="13" t="s">
        <v>80</v>
      </c>
      <c r="C859" s="124">
        <v>92</v>
      </c>
      <c r="D859" s="124">
        <v>88</v>
      </c>
      <c r="E859" s="124">
        <v>88</v>
      </c>
      <c r="F859" s="124">
        <v>95</v>
      </c>
      <c r="G859" s="124">
        <v>97</v>
      </c>
      <c r="H859" s="124">
        <v>89</v>
      </c>
      <c r="I859" s="124">
        <v>95</v>
      </c>
      <c r="J859" s="125">
        <v>87</v>
      </c>
    </row>
    <row r="860" spans="2:10" ht="15.75" hidden="1">
      <c r="B860" s="32" t="s">
        <v>143</v>
      </c>
      <c r="C860" s="85">
        <v>94</v>
      </c>
      <c r="D860" s="124">
        <v>92</v>
      </c>
      <c r="E860" s="124">
        <v>95</v>
      </c>
      <c r="F860" s="124">
        <v>99</v>
      </c>
      <c r="G860" s="124">
        <v>99</v>
      </c>
      <c r="H860" s="124">
        <v>91</v>
      </c>
      <c r="I860" s="124">
        <v>96</v>
      </c>
      <c r="J860" s="125">
        <v>94</v>
      </c>
    </row>
    <row r="861" spans="2:10" ht="15.75" hidden="1">
      <c r="B861" s="32" t="s">
        <v>73</v>
      </c>
      <c r="C861" s="85">
        <v>88</v>
      </c>
      <c r="D861" s="124">
        <v>87</v>
      </c>
      <c r="E861" s="124">
        <v>88</v>
      </c>
      <c r="F861" s="124">
        <v>93</v>
      </c>
      <c r="G861" s="124">
        <v>94</v>
      </c>
      <c r="H861" s="124">
        <v>84</v>
      </c>
      <c r="I861" s="124">
        <v>92</v>
      </c>
      <c r="J861" s="125">
        <v>88</v>
      </c>
    </row>
    <row r="862" spans="2:10" ht="15.75" hidden="1">
      <c r="B862" s="32" t="s">
        <v>33</v>
      </c>
      <c r="C862" s="124">
        <v>93</v>
      </c>
      <c r="D862" s="124">
        <v>94</v>
      </c>
      <c r="E862" s="124">
        <v>90</v>
      </c>
      <c r="F862" s="124">
        <v>94</v>
      </c>
      <c r="G862" s="124">
        <v>97</v>
      </c>
      <c r="H862" s="124">
        <v>90</v>
      </c>
      <c r="I862" s="124">
        <v>96</v>
      </c>
      <c r="J862" s="125">
        <v>88</v>
      </c>
    </row>
    <row r="863" spans="2:10" ht="15.75" hidden="1">
      <c r="B863" s="32" t="s">
        <v>34</v>
      </c>
      <c r="C863" s="124">
        <v>93</v>
      </c>
      <c r="D863" s="124">
        <v>92</v>
      </c>
      <c r="E863" s="124">
        <v>96</v>
      </c>
      <c r="F863" s="124">
        <v>97</v>
      </c>
      <c r="G863" s="124">
        <v>99</v>
      </c>
      <c r="H863" s="124">
        <v>90</v>
      </c>
      <c r="I863" s="124">
        <v>96</v>
      </c>
      <c r="J863" s="125">
        <v>90</v>
      </c>
    </row>
    <row r="864" spans="2:10" ht="15.75" hidden="1">
      <c r="B864" s="32" t="s">
        <v>35</v>
      </c>
      <c r="C864" s="124">
        <v>96</v>
      </c>
      <c r="D864" s="124">
        <v>96</v>
      </c>
      <c r="E864" s="124">
        <v>96</v>
      </c>
      <c r="F864" s="124">
        <v>97</v>
      </c>
      <c r="G864" s="124">
        <v>99</v>
      </c>
      <c r="H864" s="124">
        <v>94</v>
      </c>
      <c r="I864" s="124">
        <v>98</v>
      </c>
      <c r="J864" s="125">
        <v>95</v>
      </c>
    </row>
    <row r="865" spans="2:10" ht="15.75" hidden="1">
      <c r="B865" s="32" t="s">
        <v>95</v>
      </c>
      <c r="C865" s="124">
        <v>86</v>
      </c>
      <c r="D865" s="124">
        <v>84</v>
      </c>
      <c r="E865" s="124">
        <v>85</v>
      </c>
      <c r="F865" s="124">
        <v>93</v>
      </c>
      <c r="G865" s="124">
        <v>97</v>
      </c>
      <c r="H865" s="124">
        <v>81</v>
      </c>
      <c r="I865" s="124">
        <v>91</v>
      </c>
      <c r="J865" s="125">
        <v>84</v>
      </c>
    </row>
    <row r="866" spans="2:10" ht="15.75" hidden="1">
      <c r="B866" s="32" t="s">
        <v>37</v>
      </c>
      <c r="C866" s="124">
        <v>91</v>
      </c>
      <c r="D866" s="124">
        <v>85</v>
      </c>
      <c r="E866" s="124">
        <v>91</v>
      </c>
      <c r="F866" s="124">
        <v>92</v>
      </c>
      <c r="G866" s="124">
        <v>97</v>
      </c>
      <c r="H866" s="124">
        <v>86</v>
      </c>
      <c r="I866" s="124">
        <v>95</v>
      </c>
      <c r="J866" s="125">
        <v>90</v>
      </c>
    </row>
    <row r="867" spans="2:10" ht="15" customHeight="1" hidden="1">
      <c r="B867" s="32" t="s">
        <v>38</v>
      </c>
      <c r="C867" s="124">
        <v>89</v>
      </c>
      <c r="D867" s="124">
        <v>89</v>
      </c>
      <c r="E867" s="124">
        <v>83</v>
      </c>
      <c r="F867" s="124">
        <v>99</v>
      </c>
      <c r="G867" s="124" t="e">
        <f>NA()</f>
        <v>#N/A</v>
      </c>
      <c r="H867" s="124">
        <v>84</v>
      </c>
      <c r="I867" s="124">
        <v>93</v>
      </c>
      <c r="J867" s="125">
        <v>87</v>
      </c>
    </row>
    <row r="868" spans="2:10" ht="15.75" hidden="1">
      <c r="B868" s="32" t="s">
        <v>102</v>
      </c>
      <c r="C868" s="124">
        <v>90</v>
      </c>
      <c r="D868" s="124">
        <v>90</v>
      </c>
      <c r="E868" s="124">
        <v>89</v>
      </c>
      <c r="F868" s="124">
        <v>92</v>
      </c>
      <c r="G868" s="124">
        <v>88</v>
      </c>
      <c r="H868" s="124">
        <v>87</v>
      </c>
      <c r="I868" s="124">
        <v>94</v>
      </c>
      <c r="J868" s="125">
        <v>88</v>
      </c>
    </row>
    <row r="869" spans="2:10" ht="15" customHeight="1" hidden="1">
      <c r="B869" s="32" t="s">
        <v>40</v>
      </c>
      <c r="C869" s="124">
        <v>96</v>
      </c>
      <c r="D869" s="124">
        <v>93</v>
      </c>
      <c r="E869" s="124">
        <v>89</v>
      </c>
      <c r="F869" s="124">
        <v>97</v>
      </c>
      <c r="G869" s="124">
        <v>97</v>
      </c>
      <c r="H869" s="124">
        <v>93</v>
      </c>
      <c r="I869" s="124">
        <v>98</v>
      </c>
      <c r="J869" s="125">
        <v>87</v>
      </c>
    </row>
    <row r="870" spans="2:10" ht="15" customHeight="1" hidden="1">
      <c r="B870" s="32" t="s">
        <v>41</v>
      </c>
      <c r="C870" s="124">
        <v>92</v>
      </c>
      <c r="D870" s="124">
        <v>90</v>
      </c>
      <c r="E870" s="124">
        <v>93</v>
      </c>
      <c r="F870" s="124">
        <v>92</v>
      </c>
      <c r="G870" s="124">
        <v>91</v>
      </c>
      <c r="H870" s="124">
        <v>89</v>
      </c>
      <c r="I870" s="124">
        <v>95</v>
      </c>
      <c r="J870" s="125">
        <v>91</v>
      </c>
    </row>
    <row r="871" spans="2:10" ht="15.75" hidden="1">
      <c r="B871" s="32" t="s">
        <v>42</v>
      </c>
      <c r="C871" s="124">
        <v>96</v>
      </c>
      <c r="D871" s="124">
        <v>91</v>
      </c>
      <c r="E871" s="124">
        <v>91</v>
      </c>
      <c r="F871" s="124">
        <v>97</v>
      </c>
      <c r="G871" s="124">
        <v>99</v>
      </c>
      <c r="H871" s="124">
        <v>95</v>
      </c>
      <c r="I871" s="124">
        <v>98</v>
      </c>
      <c r="J871" s="125">
        <v>89</v>
      </c>
    </row>
    <row r="872" spans="2:10" ht="15.75" hidden="1">
      <c r="B872" s="32" t="s">
        <v>43</v>
      </c>
      <c r="C872" s="124">
        <v>96</v>
      </c>
      <c r="D872" s="124">
        <v>93</v>
      </c>
      <c r="E872" s="124">
        <v>94</v>
      </c>
      <c r="F872" s="124">
        <v>99</v>
      </c>
      <c r="G872" s="124">
        <v>97</v>
      </c>
      <c r="H872" s="124">
        <v>94</v>
      </c>
      <c r="I872" s="124">
        <v>97</v>
      </c>
      <c r="J872" s="125">
        <v>94</v>
      </c>
    </row>
    <row r="873" spans="2:10" ht="15.75" hidden="1">
      <c r="B873" s="32" t="s">
        <v>44</v>
      </c>
      <c r="C873" s="124">
        <v>95</v>
      </c>
      <c r="D873" s="124">
        <v>94</v>
      </c>
      <c r="E873" s="124">
        <v>93</v>
      </c>
      <c r="F873" s="124">
        <v>95</v>
      </c>
      <c r="G873" s="124">
        <v>95</v>
      </c>
      <c r="H873" s="124">
        <v>93</v>
      </c>
      <c r="I873" s="124">
        <v>96</v>
      </c>
      <c r="J873" s="125">
        <v>93</v>
      </c>
    </row>
    <row r="874" spans="2:12" s="75" customFormat="1" ht="15.75" hidden="1">
      <c r="B874" s="19" t="s">
        <v>152</v>
      </c>
      <c r="C874" s="8"/>
      <c r="D874" s="8"/>
      <c r="E874" s="8"/>
      <c r="F874" s="8"/>
      <c r="G874" s="8"/>
      <c r="H874" s="8"/>
      <c r="I874" s="8"/>
      <c r="J874" s="8"/>
      <c r="K874" s="8"/>
      <c r="L874" s="19"/>
    </row>
    <row r="875" spans="2:12" s="75" customFormat="1" ht="15.75" hidden="1">
      <c r="B875" s="19" t="s">
        <v>97</v>
      </c>
      <c r="C875" s="8"/>
      <c r="D875" s="8"/>
      <c r="E875" s="8"/>
      <c r="F875" s="8"/>
      <c r="G875" s="8"/>
      <c r="H875" s="8"/>
      <c r="I875" s="8"/>
      <c r="J875" s="8"/>
      <c r="K875" s="8"/>
      <c r="L875" s="19"/>
    </row>
    <row r="876" spans="2:10" s="75" customFormat="1" ht="15.75" hidden="1">
      <c r="B876" s="4"/>
      <c r="C876" s="9"/>
      <c r="D876" s="9"/>
      <c r="E876" s="9"/>
      <c r="F876" s="9"/>
      <c r="G876" s="9"/>
      <c r="H876" s="9"/>
      <c r="I876" s="9"/>
      <c r="J876" s="72"/>
    </row>
    <row r="877" spans="2:12" s="75" customFormat="1" ht="15.75" hidden="1">
      <c r="B877" s="75" t="s">
        <v>151</v>
      </c>
      <c r="J877" s="19"/>
      <c r="K877" s="19"/>
      <c r="L877" s="19"/>
    </row>
    <row r="878" spans="2:12" ht="15.75" hidden="1">
      <c r="B878" s="27"/>
      <c r="C878" s="14" t="s">
        <v>101</v>
      </c>
      <c r="D878" s="14" t="s">
        <v>67</v>
      </c>
      <c r="E878" s="14" t="s">
        <v>75</v>
      </c>
      <c r="F878" s="14" t="s">
        <v>78</v>
      </c>
      <c r="G878" s="14" t="s">
        <v>126</v>
      </c>
      <c r="H878" s="14" t="s">
        <v>134</v>
      </c>
      <c r="I878" s="14" t="s">
        <v>131</v>
      </c>
      <c r="J878" s="14" t="s">
        <v>124</v>
      </c>
      <c r="K878" s="8"/>
      <c r="L878" s="19"/>
    </row>
    <row r="879" spans="2:10" ht="15.75" hidden="1">
      <c r="B879" s="13" t="s">
        <v>104</v>
      </c>
      <c r="C879" s="124">
        <v>86</v>
      </c>
      <c r="D879" s="124">
        <v>76</v>
      </c>
      <c r="E879" s="124">
        <v>83</v>
      </c>
      <c r="F879" s="124">
        <v>92</v>
      </c>
      <c r="G879" s="124">
        <v>97</v>
      </c>
      <c r="H879" s="124">
        <v>86</v>
      </c>
      <c r="I879" s="124">
        <v>85</v>
      </c>
      <c r="J879" s="125">
        <v>80</v>
      </c>
    </row>
    <row r="880" spans="2:10" ht="15.75" hidden="1">
      <c r="B880" s="13" t="s">
        <v>79</v>
      </c>
      <c r="C880" s="124">
        <v>86</v>
      </c>
      <c r="D880" s="124">
        <v>77</v>
      </c>
      <c r="E880" s="124">
        <v>83</v>
      </c>
      <c r="F880" s="124">
        <v>94</v>
      </c>
      <c r="G880" s="124">
        <v>98</v>
      </c>
      <c r="H880" s="124">
        <v>87</v>
      </c>
      <c r="I880" s="124">
        <v>86</v>
      </c>
      <c r="J880" s="125">
        <v>80</v>
      </c>
    </row>
    <row r="881" spans="2:10" ht="15.75" hidden="1">
      <c r="B881" s="13" t="s">
        <v>80</v>
      </c>
      <c r="C881" s="124">
        <v>85</v>
      </c>
      <c r="D881" s="124">
        <v>73</v>
      </c>
      <c r="E881" s="124">
        <v>78</v>
      </c>
      <c r="F881" s="124">
        <v>91</v>
      </c>
      <c r="G881" s="124">
        <v>94</v>
      </c>
      <c r="H881" s="124">
        <v>85</v>
      </c>
      <c r="I881" s="124">
        <v>84</v>
      </c>
      <c r="J881" s="125">
        <v>76</v>
      </c>
    </row>
    <row r="882" spans="2:12" ht="15.75" hidden="1">
      <c r="B882" s="32" t="s">
        <v>143</v>
      </c>
      <c r="C882" s="85">
        <v>77</v>
      </c>
      <c r="D882" s="124">
        <v>75</v>
      </c>
      <c r="E882" s="124">
        <v>78</v>
      </c>
      <c r="F882" s="124">
        <v>90</v>
      </c>
      <c r="G882" s="124">
        <v>90</v>
      </c>
      <c r="H882" s="124">
        <v>80</v>
      </c>
      <c r="I882" s="124">
        <v>75</v>
      </c>
      <c r="J882" s="125">
        <v>72</v>
      </c>
      <c r="K882" s="8"/>
      <c r="L882" s="19"/>
    </row>
    <row r="883" spans="2:12" ht="15.75" hidden="1">
      <c r="B883" s="32" t="s">
        <v>73</v>
      </c>
      <c r="C883" s="85">
        <v>79</v>
      </c>
      <c r="D883" s="124">
        <v>73</v>
      </c>
      <c r="E883" s="124">
        <v>80</v>
      </c>
      <c r="F883" s="124">
        <v>93</v>
      </c>
      <c r="G883" s="124">
        <v>96</v>
      </c>
      <c r="H883" s="124">
        <v>79</v>
      </c>
      <c r="I883" s="124">
        <v>79</v>
      </c>
      <c r="J883" s="125">
        <v>78</v>
      </c>
      <c r="K883" s="8"/>
      <c r="L883" s="19"/>
    </row>
    <row r="884" spans="2:12" ht="15.75" hidden="1">
      <c r="B884" s="32" t="s">
        <v>33</v>
      </c>
      <c r="C884" s="124">
        <v>90</v>
      </c>
      <c r="D884" s="124">
        <v>81</v>
      </c>
      <c r="E884" s="124">
        <v>80</v>
      </c>
      <c r="F884" s="124">
        <v>95</v>
      </c>
      <c r="G884" s="124">
        <v>97</v>
      </c>
      <c r="H884" s="124">
        <v>90</v>
      </c>
      <c r="I884" s="124">
        <v>89</v>
      </c>
      <c r="J884" s="125">
        <v>80</v>
      </c>
      <c r="K884" s="21"/>
      <c r="L884" s="19"/>
    </row>
    <row r="885" spans="2:12" ht="15.75" customHeight="1" hidden="1">
      <c r="B885" s="32" t="s">
        <v>34</v>
      </c>
      <c r="C885" s="124">
        <v>80</v>
      </c>
      <c r="D885" s="124">
        <v>79</v>
      </c>
      <c r="E885" s="124">
        <v>82</v>
      </c>
      <c r="F885" s="124">
        <v>86</v>
      </c>
      <c r="G885" s="124" t="e">
        <f>NA()</f>
        <v>#N/A</v>
      </c>
      <c r="H885" s="124">
        <v>79</v>
      </c>
      <c r="I885" s="124">
        <v>81</v>
      </c>
      <c r="J885" s="125">
        <v>77</v>
      </c>
      <c r="K885" s="68"/>
      <c r="L885" s="19"/>
    </row>
    <row r="886" spans="2:10" ht="15.75" hidden="1">
      <c r="B886" s="32" t="s">
        <v>35</v>
      </c>
      <c r="C886" s="124">
        <v>81</v>
      </c>
      <c r="D886" s="124">
        <v>77</v>
      </c>
      <c r="E886" s="124">
        <v>82</v>
      </c>
      <c r="F886" s="124">
        <v>90</v>
      </c>
      <c r="G886" s="124">
        <v>93</v>
      </c>
      <c r="H886" s="124">
        <v>80</v>
      </c>
      <c r="I886" s="124">
        <v>82</v>
      </c>
      <c r="J886" s="125">
        <v>78</v>
      </c>
    </row>
    <row r="887" spans="2:10" ht="15.75" hidden="1">
      <c r="B887" s="32" t="s">
        <v>95</v>
      </c>
      <c r="C887" s="124">
        <v>75</v>
      </c>
      <c r="D887" s="124">
        <v>66</v>
      </c>
      <c r="E887" s="124">
        <v>75</v>
      </c>
      <c r="F887" s="124">
        <v>90</v>
      </c>
      <c r="G887" s="124">
        <v>90</v>
      </c>
      <c r="H887" s="124">
        <v>75</v>
      </c>
      <c r="I887" s="124">
        <v>75</v>
      </c>
      <c r="J887" s="125">
        <v>72</v>
      </c>
    </row>
    <row r="888" spans="2:10" ht="15.75" hidden="1">
      <c r="B888" s="32" t="s">
        <v>37</v>
      </c>
      <c r="C888" s="124">
        <v>80</v>
      </c>
      <c r="D888" s="124">
        <v>75</v>
      </c>
      <c r="E888" s="124">
        <v>79</v>
      </c>
      <c r="F888" s="124">
        <v>84</v>
      </c>
      <c r="G888" s="124">
        <v>95</v>
      </c>
      <c r="H888" s="124">
        <v>80</v>
      </c>
      <c r="I888" s="124">
        <v>80</v>
      </c>
      <c r="J888" s="125">
        <v>79</v>
      </c>
    </row>
    <row r="889" spans="2:10" ht="15.75" hidden="1">
      <c r="B889" s="32" t="s">
        <v>38</v>
      </c>
      <c r="C889" s="124">
        <v>76</v>
      </c>
      <c r="D889" s="124">
        <v>73</v>
      </c>
      <c r="E889" s="124">
        <v>89</v>
      </c>
      <c r="F889" s="124" t="e">
        <f>NA()</f>
        <v>#N/A</v>
      </c>
      <c r="G889" s="124" t="e">
        <f>NA()</f>
        <v>#N/A</v>
      </c>
      <c r="H889" s="124">
        <v>75</v>
      </c>
      <c r="I889" s="124">
        <v>77</v>
      </c>
      <c r="J889" s="125">
        <v>75</v>
      </c>
    </row>
    <row r="890" spans="2:10" ht="15.75" hidden="1">
      <c r="B890" s="32" t="s">
        <v>102</v>
      </c>
      <c r="C890" s="126">
        <v>75</v>
      </c>
      <c r="D890" s="124">
        <v>59</v>
      </c>
      <c r="E890" s="124">
        <v>75</v>
      </c>
      <c r="F890" s="124">
        <v>81</v>
      </c>
      <c r="G890" s="124">
        <v>75</v>
      </c>
      <c r="H890" s="124">
        <v>73</v>
      </c>
      <c r="I890" s="124">
        <v>77</v>
      </c>
      <c r="J890" s="125">
        <v>71</v>
      </c>
    </row>
    <row r="891" spans="2:10" ht="13.5" customHeight="1" hidden="1">
      <c r="B891" s="32" t="s">
        <v>40</v>
      </c>
      <c r="C891" s="124">
        <v>92</v>
      </c>
      <c r="D891" s="124">
        <v>79</v>
      </c>
      <c r="E891" s="124">
        <v>83</v>
      </c>
      <c r="F891" s="124">
        <v>97</v>
      </c>
      <c r="G891" s="124">
        <v>98</v>
      </c>
      <c r="H891" s="124">
        <v>92</v>
      </c>
      <c r="I891" s="124">
        <v>92</v>
      </c>
      <c r="J891" s="125">
        <v>78</v>
      </c>
    </row>
    <row r="892" spans="2:10" ht="15" customHeight="1" hidden="1">
      <c r="B892" s="32" t="s">
        <v>41</v>
      </c>
      <c r="C892" s="124">
        <v>87</v>
      </c>
      <c r="D892" s="124">
        <v>81</v>
      </c>
      <c r="E892" s="124">
        <v>88</v>
      </c>
      <c r="F892" s="124">
        <v>91</v>
      </c>
      <c r="G892" s="124">
        <v>97</v>
      </c>
      <c r="H892" s="124">
        <v>88</v>
      </c>
      <c r="I892" s="124">
        <v>87</v>
      </c>
      <c r="J892" s="125">
        <v>85</v>
      </c>
    </row>
    <row r="893" spans="2:10" ht="15.75" hidden="1">
      <c r="B893" s="32" t="s">
        <v>42</v>
      </c>
      <c r="C893" s="124">
        <v>92</v>
      </c>
      <c r="D893" s="124">
        <v>79</v>
      </c>
      <c r="E893" s="124">
        <v>82</v>
      </c>
      <c r="F893" s="124">
        <v>97</v>
      </c>
      <c r="G893" s="124">
        <v>99</v>
      </c>
      <c r="H893" s="124">
        <v>93</v>
      </c>
      <c r="I893" s="124">
        <v>94</v>
      </c>
      <c r="J893" s="125">
        <v>80</v>
      </c>
    </row>
    <row r="894" spans="2:10" ht="15" customHeight="1" hidden="1">
      <c r="B894" s="32" t="s">
        <v>43</v>
      </c>
      <c r="C894" s="124">
        <v>94</v>
      </c>
      <c r="D894" s="124">
        <v>87</v>
      </c>
      <c r="E894" s="124">
        <v>93</v>
      </c>
      <c r="F894" s="124">
        <v>99</v>
      </c>
      <c r="G894" s="124">
        <v>99</v>
      </c>
      <c r="H894" s="124">
        <v>95</v>
      </c>
      <c r="I894" s="124">
        <v>94</v>
      </c>
      <c r="J894" s="125">
        <v>91</v>
      </c>
    </row>
    <row r="895" spans="2:10" ht="15" customHeight="1" hidden="1">
      <c r="B895" s="32" t="s">
        <v>44</v>
      </c>
      <c r="C895" s="124">
        <v>93</v>
      </c>
      <c r="D895" s="124">
        <v>85</v>
      </c>
      <c r="E895" s="124">
        <v>89</v>
      </c>
      <c r="F895" s="124">
        <v>96</v>
      </c>
      <c r="G895" s="124">
        <v>98</v>
      </c>
      <c r="H895" s="124">
        <v>93</v>
      </c>
      <c r="I895" s="124">
        <v>93</v>
      </c>
      <c r="J895" s="125">
        <v>87</v>
      </c>
    </row>
    <row r="896" spans="2:12" s="75" customFormat="1" ht="15.75" hidden="1">
      <c r="B896" s="19" t="s">
        <v>152</v>
      </c>
      <c r="C896" s="8"/>
      <c r="D896" s="8"/>
      <c r="E896" s="8"/>
      <c r="F896" s="8"/>
      <c r="G896" s="8"/>
      <c r="H896" s="8"/>
      <c r="I896" s="8"/>
      <c r="J896" s="8"/>
      <c r="K896" s="8"/>
      <c r="L896" s="19"/>
    </row>
    <row r="897" spans="2:12" s="75" customFormat="1" ht="15.75" hidden="1">
      <c r="B897" s="19" t="s">
        <v>97</v>
      </c>
      <c r="C897" s="8"/>
      <c r="D897" s="8"/>
      <c r="E897" s="8"/>
      <c r="F897" s="8"/>
      <c r="G897" s="8"/>
      <c r="H897" s="8"/>
      <c r="I897" s="8"/>
      <c r="J897" s="8"/>
      <c r="K897" s="8"/>
      <c r="L897" s="19"/>
    </row>
    <row r="898" spans="2:10" s="75" customFormat="1" ht="15.75" hidden="1">
      <c r="B898" s="4"/>
      <c r="C898" s="9"/>
      <c r="D898" s="9"/>
      <c r="E898" s="9"/>
      <c r="F898" s="9"/>
      <c r="G898" s="9"/>
      <c r="H898" s="9"/>
      <c r="I898" s="9"/>
      <c r="J898" s="72"/>
    </row>
    <row r="899" spans="2:10" ht="15.75" hidden="1">
      <c r="B899" s="1" t="s">
        <v>99</v>
      </c>
      <c r="J899" s="19"/>
    </row>
    <row r="900" spans="2:10" ht="15.75" hidden="1">
      <c r="B900" s="27"/>
      <c r="C900" s="14" t="s">
        <v>101</v>
      </c>
      <c r="D900" s="14" t="s">
        <v>67</v>
      </c>
      <c r="E900" s="14" t="s">
        <v>75</v>
      </c>
      <c r="F900" s="14" t="s">
        <v>78</v>
      </c>
      <c r="G900" s="14" t="s">
        <v>126</v>
      </c>
      <c r="H900" s="14" t="s">
        <v>134</v>
      </c>
      <c r="I900" s="14" t="s">
        <v>131</v>
      </c>
      <c r="J900" s="14" t="s">
        <v>124</v>
      </c>
    </row>
    <row r="901" spans="2:10" ht="15" customHeight="1" hidden="1">
      <c r="B901" s="13" t="s">
        <v>104</v>
      </c>
      <c r="C901" s="10">
        <v>89</v>
      </c>
      <c r="D901" s="10">
        <v>82</v>
      </c>
      <c r="E901" s="10">
        <v>86</v>
      </c>
      <c r="F901" s="10">
        <v>96</v>
      </c>
      <c r="G901" s="10">
        <v>96</v>
      </c>
      <c r="H901" s="10">
        <v>88</v>
      </c>
      <c r="I901" s="10">
        <v>90</v>
      </c>
      <c r="J901" s="12">
        <v>84</v>
      </c>
    </row>
    <row r="902" spans="2:10" ht="15.75" hidden="1">
      <c r="B902" s="13" t="s">
        <v>79</v>
      </c>
      <c r="C902" s="10">
        <v>89</v>
      </c>
      <c r="D902" s="10">
        <v>82</v>
      </c>
      <c r="E902" s="10">
        <v>84</v>
      </c>
      <c r="F902" s="10">
        <v>97</v>
      </c>
      <c r="G902" s="10">
        <v>97</v>
      </c>
      <c r="H902" s="10">
        <v>88</v>
      </c>
      <c r="I902" s="10">
        <v>90</v>
      </c>
      <c r="J902" s="12">
        <v>82</v>
      </c>
    </row>
    <row r="903" spans="2:10" ht="15" customHeight="1" hidden="1">
      <c r="B903" s="13" t="s">
        <v>80</v>
      </c>
      <c r="C903" s="10">
        <v>90</v>
      </c>
      <c r="D903" s="10">
        <v>81</v>
      </c>
      <c r="E903" s="10">
        <v>84</v>
      </c>
      <c r="F903" s="10">
        <v>96</v>
      </c>
      <c r="G903" s="10">
        <v>94</v>
      </c>
      <c r="H903" s="10">
        <v>89</v>
      </c>
      <c r="I903" s="10">
        <v>91</v>
      </c>
      <c r="J903" s="12">
        <v>83</v>
      </c>
    </row>
    <row r="904" spans="2:10" ht="15.75" hidden="1">
      <c r="B904" s="32" t="s">
        <v>143</v>
      </c>
      <c r="C904" s="13">
        <v>91</v>
      </c>
      <c r="D904" s="10">
        <v>90</v>
      </c>
      <c r="E904" s="10">
        <v>92</v>
      </c>
      <c r="F904" s="10">
        <v>98</v>
      </c>
      <c r="G904" s="10">
        <v>89</v>
      </c>
      <c r="H904" s="10">
        <v>90</v>
      </c>
      <c r="I904" s="10">
        <v>92</v>
      </c>
      <c r="J904" s="12">
        <v>88</v>
      </c>
    </row>
    <row r="905" spans="2:10" ht="15.75" hidden="1">
      <c r="B905" s="32" t="s">
        <v>73</v>
      </c>
      <c r="C905" s="13">
        <v>77</v>
      </c>
      <c r="D905" s="10">
        <v>74</v>
      </c>
      <c r="E905" s="10">
        <v>78</v>
      </c>
      <c r="F905" s="10">
        <v>88</v>
      </c>
      <c r="G905" s="10">
        <v>88</v>
      </c>
      <c r="H905" s="10">
        <v>74</v>
      </c>
      <c r="I905" s="10">
        <v>80</v>
      </c>
      <c r="J905" s="12">
        <v>76</v>
      </c>
    </row>
    <row r="906" spans="2:12" ht="15.75" hidden="1">
      <c r="B906" s="32" t="s">
        <v>33</v>
      </c>
      <c r="C906" s="10">
        <v>94</v>
      </c>
      <c r="D906" s="10">
        <v>92</v>
      </c>
      <c r="E906" s="10">
        <v>85</v>
      </c>
      <c r="F906" s="10">
        <v>97</v>
      </c>
      <c r="G906" s="10">
        <v>97</v>
      </c>
      <c r="H906" s="10">
        <v>93</v>
      </c>
      <c r="I906" s="10">
        <v>95</v>
      </c>
      <c r="J906" s="12">
        <v>85</v>
      </c>
      <c r="K906" s="8"/>
      <c r="L906" s="19"/>
    </row>
    <row r="907" spans="2:10" ht="15.75" hidden="1">
      <c r="B907" s="32" t="s">
        <v>34</v>
      </c>
      <c r="C907" s="10">
        <v>86</v>
      </c>
      <c r="D907" s="10">
        <v>84</v>
      </c>
      <c r="E907" s="10">
        <v>91</v>
      </c>
      <c r="F907" s="10">
        <v>95</v>
      </c>
      <c r="G907" s="10">
        <v>88</v>
      </c>
      <c r="H907" s="10">
        <v>84</v>
      </c>
      <c r="I907" s="10">
        <v>88</v>
      </c>
      <c r="J907" s="12">
        <v>84</v>
      </c>
    </row>
    <row r="908" spans="2:12" ht="15.75" hidden="1">
      <c r="B908" s="32" t="s">
        <v>35</v>
      </c>
      <c r="C908" s="10">
        <v>96</v>
      </c>
      <c r="D908" s="10">
        <v>94</v>
      </c>
      <c r="E908" s="10">
        <v>98</v>
      </c>
      <c r="F908" s="10">
        <v>99</v>
      </c>
      <c r="G908" s="10">
        <v>99</v>
      </c>
      <c r="H908" s="10">
        <v>95</v>
      </c>
      <c r="I908" s="10">
        <v>98</v>
      </c>
      <c r="J908" s="12">
        <v>96</v>
      </c>
      <c r="K908" s="21"/>
      <c r="L908" s="19"/>
    </row>
    <row r="909" spans="2:12" ht="15.75" hidden="1">
      <c r="B909" s="32" t="s">
        <v>95</v>
      </c>
      <c r="C909" s="10">
        <v>80</v>
      </c>
      <c r="D909" s="10">
        <v>75</v>
      </c>
      <c r="E909" s="10">
        <v>78</v>
      </c>
      <c r="F909" s="10">
        <v>93</v>
      </c>
      <c r="G909" s="10">
        <v>89</v>
      </c>
      <c r="H909" s="10">
        <v>79</v>
      </c>
      <c r="I909" s="10">
        <v>81</v>
      </c>
      <c r="J909" s="12">
        <v>77</v>
      </c>
      <c r="K909" s="19"/>
      <c r="L909" s="19"/>
    </row>
    <row r="910" spans="2:10" ht="15.75" hidden="1">
      <c r="B910" s="32" t="s">
        <v>37</v>
      </c>
      <c r="C910" s="10">
        <v>85</v>
      </c>
      <c r="D910" s="10">
        <v>80</v>
      </c>
      <c r="E910" s="10">
        <v>84</v>
      </c>
      <c r="F910" s="10">
        <v>90</v>
      </c>
      <c r="G910" s="10">
        <v>92</v>
      </c>
      <c r="H910" s="10">
        <v>83</v>
      </c>
      <c r="I910" s="10">
        <v>87</v>
      </c>
      <c r="J910" s="12">
        <v>83</v>
      </c>
    </row>
    <row r="911" spans="2:10" ht="15.75" hidden="1">
      <c r="B911" s="32" t="s">
        <v>38</v>
      </c>
      <c r="C911" s="10">
        <v>79</v>
      </c>
      <c r="D911" s="10">
        <v>78</v>
      </c>
      <c r="E911" s="10">
        <v>80</v>
      </c>
      <c r="F911" s="10">
        <v>80</v>
      </c>
      <c r="G911" s="10" t="e">
        <v>#N/A</v>
      </c>
      <c r="H911" s="10">
        <v>77</v>
      </c>
      <c r="I911" s="10">
        <v>80</v>
      </c>
      <c r="J911" s="12">
        <v>77</v>
      </c>
    </row>
    <row r="912" spans="2:10" ht="15.75" hidden="1">
      <c r="B912" s="32" t="s">
        <v>102</v>
      </c>
      <c r="C912" s="10">
        <v>87</v>
      </c>
      <c r="D912" s="10">
        <v>85</v>
      </c>
      <c r="E912" s="10">
        <v>82</v>
      </c>
      <c r="F912" s="10">
        <v>92</v>
      </c>
      <c r="G912" s="10">
        <v>99</v>
      </c>
      <c r="H912" s="10">
        <v>85</v>
      </c>
      <c r="I912" s="10">
        <v>90</v>
      </c>
      <c r="J912" s="12">
        <v>79</v>
      </c>
    </row>
    <row r="913" spans="2:10" ht="15.75" hidden="1">
      <c r="B913" s="32" t="s">
        <v>40</v>
      </c>
      <c r="C913" s="10">
        <v>96</v>
      </c>
      <c r="D913" s="10">
        <v>89</v>
      </c>
      <c r="E913" s="10">
        <v>88</v>
      </c>
      <c r="F913" s="10">
        <v>99</v>
      </c>
      <c r="G913" s="10">
        <v>96</v>
      </c>
      <c r="H913" s="10">
        <v>94</v>
      </c>
      <c r="I913" s="10">
        <v>97</v>
      </c>
      <c r="J913" s="12">
        <v>87</v>
      </c>
    </row>
    <row r="914" spans="2:10" ht="15.75" hidden="1">
      <c r="B914" s="32" t="s">
        <v>41</v>
      </c>
      <c r="C914" s="10">
        <v>88</v>
      </c>
      <c r="D914" s="10">
        <v>85</v>
      </c>
      <c r="E914" s="10">
        <v>86</v>
      </c>
      <c r="F914" s="10">
        <v>93</v>
      </c>
      <c r="G914" s="10">
        <v>93</v>
      </c>
      <c r="H914" s="10">
        <v>87</v>
      </c>
      <c r="I914" s="10">
        <v>90</v>
      </c>
      <c r="J914" s="12">
        <v>84</v>
      </c>
    </row>
    <row r="915" spans="2:10" ht="15.75" hidden="1">
      <c r="B915" s="32" t="s">
        <v>42</v>
      </c>
      <c r="C915" s="10">
        <v>96</v>
      </c>
      <c r="D915" s="10">
        <v>89</v>
      </c>
      <c r="E915" s="10">
        <v>88</v>
      </c>
      <c r="F915" s="10">
        <v>98</v>
      </c>
      <c r="G915" s="10">
        <v>98</v>
      </c>
      <c r="H915" s="10">
        <v>95</v>
      </c>
      <c r="I915" s="10">
        <v>96</v>
      </c>
      <c r="J915" s="12">
        <v>86</v>
      </c>
    </row>
    <row r="916" spans="2:10" ht="13.5" customHeight="1" hidden="1">
      <c r="B916" s="32" t="s">
        <v>43</v>
      </c>
      <c r="C916" s="10">
        <v>91</v>
      </c>
      <c r="D916" s="10">
        <v>88</v>
      </c>
      <c r="E916" s="10">
        <v>85</v>
      </c>
      <c r="F916" s="10">
        <v>98</v>
      </c>
      <c r="G916" s="10">
        <v>97</v>
      </c>
      <c r="H916" s="10">
        <v>90</v>
      </c>
      <c r="I916" s="10">
        <v>92</v>
      </c>
      <c r="J916" s="12">
        <v>86</v>
      </c>
    </row>
    <row r="917" spans="2:10" ht="15" customHeight="1" hidden="1">
      <c r="B917" s="32" t="s">
        <v>44</v>
      </c>
      <c r="C917" s="10">
        <v>92</v>
      </c>
      <c r="D917" s="10">
        <v>89</v>
      </c>
      <c r="E917" s="10">
        <v>89</v>
      </c>
      <c r="F917" s="10">
        <v>93</v>
      </c>
      <c r="G917" s="10">
        <v>95</v>
      </c>
      <c r="H917" s="10">
        <v>92</v>
      </c>
      <c r="I917" s="10">
        <v>92</v>
      </c>
      <c r="J917" s="12">
        <v>87</v>
      </c>
    </row>
    <row r="918" spans="2:10" ht="15.75" hidden="1">
      <c r="B918" s="19" t="s">
        <v>98</v>
      </c>
      <c r="C918" s="8"/>
      <c r="D918" s="8"/>
      <c r="E918" s="8"/>
      <c r="F918" s="8"/>
      <c r="G918" s="8"/>
      <c r="H918" s="8"/>
      <c r="I918" s="8"/>
      <c r="J918" s="8"/>
    </row>
    <row r="919" spans="2:10" ht="15.75" hidden="1">
      <c r="B919" s="19" t="s">
        <v>97</v>
      </c>
      <c r="C919" s="8"/>
      <c r="D919" s="8"/>
      <c r="E919" s="8"/>
      <c r="F919" s="8"/>
      <c r="G919" s="8"/>
      <c r="H919" s="8"/>
      <c r="I919" s="8"/>
      <c r="J919" s="8"/>
    </row>
    <row r="920" spans="2:10" ht="15.75" hidden="1">
      <c r="B920" s="19"/>
      <c r="C920" s="8"/>
      <c r="D920" s="8"/>
      <c r="E920" s="8"/>
      <c r="F920" s="8"/>
      <c r="G920" s="8"/>
      <c r="H920" s="8"/>
      <c r="I920" s="8"/>
      <c r="J920" s="21"/>
    </row>
    <row r="921" spans="2:10" ht="15.75" hidden="1">
      <c r="B921" s="203" t="s">
        <v>51</v>
      </c>
      <c r="C921" s="204"/>
      <c r="D921" s="204"/>
      <c r="E921" s="204"/>
      <c r="F921" s="204"/>
      <c r="G921" s="204"/>
      <c r="H921" s="204"/>
      <c r="I921" s="204"/>
      <c r="J921" s="204"/>
    </row>
    <row r="922" spans="2:10" ht="15.75" hidden="1">
      <c r="B922" s="27"/>
      <c r="C922" s="14" t="s">
        <v>101</v>
      </c>
      <c r="D922" s="14" t="s">
        <v>67</v>
      </c>
      <c r="E922" s="14" t="s">
        <v>75</v>
      </c>
      <c r="F922" s="14" t="s">
        <v>78</v>
      </c>
      <c r="G922" s="14" t="s">
        <v>126</v>
      </c>
      <c r="H922" s="14" t="s">
        <v>134</v>
      </c>
      <c r="I922" s="14" t="s">
        <v>131</v>
      </c>
      <c r="J922" s="14" t="s">
        <v>124</v>
      </c>
    </row>
    <row r="923" spans="2:10" ht="15.75" hidden="1">
      <c r="B923" s="13" t="s">
        <v>104</v>
      </c>
      <c r="C923" s="10">
        <v>93</v>
      </c>
      <c r="D923" s="10">
        <v>90</v>
      </c>
      <c r="E923" s="10">
        <v>92</v>
      </c>
      <c r="F923" s="10">
        <v>95</v>
      </c>
      <c r="G923" s="10">
        <v>98</v>
      </c>
      <c r="H923" s="10">
        <v>90</v>
      </c>
      <c r="I923" s="10">
        <v>96</v>
      </c>
      <c r="J923" s="12">
        <v>90</v>
      </c>
    </row>
    <row r="924" spans="2:10" ht="15" customHeight="1" hidden="1">
      <c r="B924" s="13" t="s">
        <v>79</v>
      </c>
      <c r="C924" s="10">
        <v>93</v>
      </c>
      <c r="D924" s="10">
        <v>91</v>
      </c>
      <c r="E924" s="10">
        <v>91</v>
      </c>
      <c r="F924" s="10">
        <v>96</v>
      </c>
      <c r="G924" s="10">
        <v>99</v>
      </c>
      <c r="H924" s="10">
        <v>91</v>
      </c>
      <c r="I924" s="10">
        <v>96</v>
      </c>
      <c r="J924" s="12">
        <v>90</v>
      </c>
    </row>
    <row r="925" spans="2:10" ht="15" customHeight="1" hidden="1">
      <c r="B925" s="13" t="s">
        <v>80</v>
      </c>
      <c r="C925" s="10">
        <v>93</v>
      </c>
      <c r="D925" s="10">
        <v>89</v>
      </c>
      <c r="E925" s="10">
        <v>89</v>
      </c>
      <c r="F925" s="10">
        <v>95</v>
      </c>
      <c r="G925" s="10">
        <v>97</v>
      </c>
      <c r="H925" s="10">
        <v>90</v>
      </c>
      <c r="I925" s="10">
        <v>95</v>
      </c>
      <c r="J925" s="12">
        <v>88</v>
      </c>
    </row>
    <row r="926" spans="2:10" ht="15.75" hidden="1">
      <c r="B926" s="32" t="s">
        <v>143</v>
      </c>
      <c r="C926" s="13">
        <v>93</v>
      </c>
      <c r="D926" s="10">
        <v>94</v>
      </c>
      <c r="E926" s="10">
        <v>93</v>
      </c>
      <c r="F926" s="10">
        <v>95</v>
      </c>
      <c r="G926" s="10">
        <v>91</v>
      </c>
      <c r="H926" s="10">
        <v>90</v>
      </c>
      <c r="I926" s="10">
        <v>97</v>
      </c>
      <c r="J926" s="12">
        <v>94</v>
      </c>
    </row>
    <row r="927" spans="2:12" ht="15.75" hidden="1">
      <c r="B927" s="32" t="s">
        <v>73</v>
      </c>
      <c r="C927" s="13">
        <v>88</v>
      </c>
      <c r="D927" s="10">
        <v>87</v>
      </c>
      <c r="E927" s="10">
        <v>88</v>
      </c>
      <c r="F927" s="10">
        <v>92</v>
      </c>
      <c r="G927" s="10">
        <v>95</v>
      </c>
      <c r="H927" s="10">
        <v>84</v>
      </c>
      <c r="I927" s="10">
        <v>92</v>
      </c>
      <c r="J927" s="12">
        <v>88</v>
      </c>
      <c r="K927" s="8"/>
      <c r="L927" s="19"/>
    </row>
    <row r="928" spans="2:12" ht="15.75" hidden="1">
      <c r="B928" s="32" t="s">
        <v>33</v>
      </c>
      <c r="C928" s="10">
        <v>94</v>
      </c>
      <c r="D928" s="10">
        <v>89</v>
      </c>
      <c r="E928" s="10">
        <v>91</v>
      </c>
      <c r="F928" s="10">
        <v>96</v>
      </c>
      <c r="G928" s="10">
        <v>99</v>
      </c>
      <c r="H928" s="10">
        <v>91</v>
      </c>
      <c r="I928" s="10">
        <v>97</v>
      </c>
      <c r="J928" s="12">
        <v>88</v>
      </c>
      <c r="K928" s="8"/>
      <c r="L928" s="19"/>
    </row>
    <row r="929" spans="2:10" ht="15.75" hidden="1">
      <c r="B929" s="32" t="s">
        <v>34</v>
      </c>
      <c r="C929" s="10">
        <v>91</v>
      </c>
      <c r="D929" s="10">
        <v>91</v>
      </c>
      <c r="E929" s="10">
        <v>90</v>
      </c>
      <c r="F929" s="10">
        <v>88</v>
      </c>
      <c r="G929" s="10" t="e">
        <v>#N/A</v>
      </c>
      <c r="H929" s="10">
        <v>88</v>
      </c>
      <c r="I929" s="10">
        <v>93</v>
      </c>
      <c r="J929" s="12">
        <v>89</v>
      </c>
    </row>
    <row r="930" spans="2:12" ht="15.75" hidden="1">
      <c r="B930" s="32" t="s">
        <v>35</v>
      </c>
      <c r="C930" s="10">
        <v>97</v>
      </c>
      <c r="D930" s="10">
        <v>97</v>
      </c>
      <c r="E930" s="10">
        <v>97</v>
      </c>
      <c r="F930" s="10">
        <v>95</v>
      </c>
      <c r="G930" s="10">
        <v>94</v>
      </c>
      <c r="H930" s="10">
        <v>96</v>
      </c>
      <c r="I930" s="10">
        <v>98</v>
      </c>
      <c r="J930" s="12">
        <v>97</v>
      </c>
      <c r="K930" s="21"/>
      <c r="L930" s="19"/>
    </row>
    <row r="931" spans="2:12" ht="15.75" customHeight="1" hidden="1">
      <c r="B931" s="32" t="s">
        <v>95</v>
      </c>
      <c r="C931" s="10">
        <v>89</v>
      </c>
      <c r="D931" s="10">
        <v>88</v>
      </c>
      <c r="E931" s="10">
        <v>87</v>
      </c>
      <c r="F931" s="10">
        <v>96</v>
      </c>
      <c r="G931" s="10">
        <v>93</v>
      </c>
      <c r="H931" s="10">
        <v>86</v>
      </c>
      <c r="I931" s="10">
        <v>92</v>
      </c>
      <c r="J931" s="12">
        <v>87</v>
      </c>
      <c r="K931" s="68"/>
      <c r="L931" s="19"/>
    </row>
    <row r="932" spans="2:10" ht="15.75" hidden="1">
      <c r="B932" s="32" t="s">
        <v>37</v>
      </c>
      <c r="C932" s="10">
        <v>92</v>
      </c>
      <c r="D932" s="10">
        <v>91</v>
      </c>
      <c r="E932" s="10">
        <v>92</v>
      </c>
      <c r="F932" s="10">
        <v>92</v>
      </c>
      <c r="G932" s="10">
        <v>99</v>
      </c>
      <c r="H932" s="10">
        <v>90</v>
      </c>
      <c r="I932" s="10">
        <v>94</v>
      </c>
      <c r="J932" s="12">
        <v>92</v>
      </c>
    </row>
    <row r="933" spans="2:10" ht="15.75" hidden="1">
      <c r="B933" s="32" t="s">
        <v>38</v>
      </c>
      <c r="C933" s="10">
        <v>91</v>
      </c>
      <c r="D933" s="10">
        <v>90</v>
      </c>
      <c r="E933" s="10">
        <v>91</v>
      </c>
      <c r="F933" s="10">
        <v>91</v>
      </c>
      <c r="G933" s="10" t="e">
        <v>#N/A</v>
      </c>
      <c r="H933" s="10">
        <v>86</v>
      </c>
      <c r="I933" s="10">
        <v>95</v>
      </c>
      <c r="J933" s="12">
        <v>89</v>
      </c>
    </row>
    <row r="934" spans="2:10" ht="15.75" hidden="1">
      <c r="B934" s="32" t="s">
        <v>102</v>
      </c>
      <c r="C934" s="10">
        <v>94</v>
      </c>
      <c r="D934" s="10">
        <v>88</v>
      </c>
      <c r="E934" s="10">
        <v>93</v>
      </c>
      <c r="F934" s="10">
        <v>97</v>
      </c>
      <c r="G934" s="10">
        <v>99</v>
      </c>
      <c r="H934" s="10">
        <v>92</v>
      </c>
      <c r="I934" s="10">
        <v>96</v>
      </c>
      <c r="J934" s="12">
        <v>93</v>
      </c>
    </row>
    <row r="935" spans="2:10" ht="15.75" hidden="1">
      <c r="B935" s="32" t="s">
        <v>40</v>
      </c>
      <c r="C935" s="10">
        <v>95</v>
      </c>
      <c r="D935" s="10">
        <v>91</v>
      </c>
      <c r="E935" s="10">
        <v>93</v>
      </c>
      <c r="F935" s="10">
        <v>96</v>
      </c>
      <c r="G935" s="10">
        <v>96</v>
      </c>
      <c r="H935" s="10">
        <v>93</v>
      </c>
      <c r="I935" s="10">
        <v>98</v>
      </c>
      <c r="J935" s="12">
        <v>88</v>
      </c>
    </row>
    <row r="936" spans="2:10" ht="15.75" hidden="1">
      <c r="B936" s="32" t="s">
        <v>41</v>
      </c>
      <c r="C936" s="10">
        <v>94</v>
      </c>
      <c r="D936" s="10">
        <v>93</v>
      </c>
      <c r="E936" s="10">
        <v>96</v>
      </c>
      <c r="F936" s="10">
        <v>93</v>
      </c>
      <c r="G936" s="10">
        <v>97</v>
      </c>
      <c r="H936" s="10">
        <v>93</v>
      </c>
      <c r="I936" s="10">
        <v>96</v>
      </c>
      <c r="J936" s="12">
        <v>94</v>
      </c>
    </row>
    <row r="937" spans="2:10" ht="15.75" hidden="1">
      <c r="B937" s="32" t="s">
        <v>42</v>
      </c>
      <c r="C937" s="10">
        <v>97</v>
      </c>
      <c r="D937" s="10">
        <v>91</v>
      </c>
      <c r="E937" s="10">
        <v>92</v>
      </c>
      <c r="F937" s="10">
        <v>98</v>
      </c>
      <c r="G937" s="10">
        <v>99</v>
      </c>
      <c r="H937" s="10">
        <v>95</v>
      </c>
      <c r="I937" s="10">
        <v>98</v>
      </c>
      <c r="J937" s="12">
        <v>90</v>
      </c>
    </row>
    <row r="938" spans="2:10" ht="15" customHeight="1" hidden="1">
      <c r="B938" s="32" t="s">
        <v>43</v>
      </c>
      <c r="C938" s="10">
        <v>97</v>
      </c>
      <c r="D938" s="10">
        <v>96</v>
      </c>
      <c r="E938" s="10">
        <v>94</v>
      </c>
      <c r="F938" s="10">
        <v>98</v>
      </c>
      <c r="G938" s="10">
        <v>99</v>
      </c>
      <c r="H938" s="10">
        <v>95</v>
      </c>
      <c r="I938" s="10">
        <v>98</v>
      </c>
      <c r="J938" s="12">
        <v>95</v>
      </c>
    </row>
    <row r="939" spans="2:10" ht="15.75" hidden="1">
      <c r="B939" s="32" t="s">
        <v>44</v>
      </c>
      <c r="C939" s="10">
        <v>95</v>
      </c>
      <c r="D939" s="10">
        <v>93</v>
      </c>
      <c r="E939" s="10">
        <v>95</v>
      </c>
      <c r="F939" s="10">
        <v>96</v>
      </c>
      <c r="G939" s="10">
        <v>98</v>
      </c>
      <c r="H939" s="10">
        <v>94</v>
      </c>
      <c r="I939" s="10">
        <v>96</v>
      </c>
      <c r="J939" s="12">
        <v>94</v>
      </c>
    </row>
    <row r="940" spans="2:9" ht="15.75" hidden="1">
      <c r="B940" s="19" t="s">
        <v>98</v>
      </c>
      <c r="C940" s="8"/>
      <c r="D940" s="8"/>
      <c r="E940" s="8"/>
      <c r="F940" s="8"/>
      <c r="G940" s="8"/>
      <c r="H940" s="8"/>
      <c r="I940" s="8"/>
    </row>
    <row r="941" spans="2:10" ht="15.75" hidden="1">
      <c r="B941" s="22"/>
      <c r="J941" s="21"/>
    </row>
    <row r="942" spans="2:10" ht="15.75" hidden="1">
      <c r="B942" s="186" t="s">
        <v>52</v>
      </c>
      <c r="C942" s="178"/>
      <c r="D942" s="178"/>
      <c r="E942" s="178"/>
      <c r="F942" s="178"/>
      <c r="G942" s="178"/>
      <c r="H942" s="178"/>
      <c r="I942" s="178"/>
      <c r="J942" s="178"/>
    </row>
    <row r="943" spans="2:10" ht="15.75" hidden="1">
      <c r="B943" s="27"/>
      <c r="C943" s="14" t="s">
        <v>101</v>
      </c>
      <c r="D943" s="14" t="s">
        <v>67</v>
      </c>
      <c r="E943" s="14" t="s">
        <v>75</v>
      </c>
      <c r="F943" s="14" t="s">
        <v>78</v>
      </c>
      <c r="G943" s="14" t="s">
        <v>126</v>
      </c>
      <c r="H943" s="14" t="s">
        <v>134</v>
      </c>
      <c r="I943" s="14" t="s">
        <v>131</v>
      </c>
      <c r="J943" s="14" t="s">
        <v>124</v>
      </c>
    </row>
    <row r="944" spans="2:10" ht="15.75" hidden="1">
      <c r="B944" s="13" t="s">
        <v>104</v>
      </c>
      <c r="C944" s="10">
        <v>86</v>
      </c>
      <c r="D944" s="10">
        <v>76</v>
      </c>
      <c r="E944" s="10">
        <v>83</v>
      </c>
      <c r="F944" s="10">
        <v>93</v>
      </c>
      <c r="G944" s="10">
        <v>96</v>
      </c>
      <c r="H944" s="10">
        <v>87</v>
      </c>
      <c r="I944" s="10">
        <v>85</v>
      </c>
      <c r="J944" s="12">
        <v>81</v>
      </c>
    </row>
    <row r="945" spans="2:10" ht="15" customHeight="1" hidden="1">
      <c r="B945" s="13" t="s">
        <v>79</v>
      </c>
      <c r="C945" s="10">
        <v>86</v>
      </c>
      <c r="D945" s="10">
        <v>76</v>
      </c>
      <c r="E945" s="10">
        <v>82</v>
      </c>
      <c r="F945" s="10">
        <v>94</v>
      </c>
      <c r="G945" s="10">
        <v>97</v>
      </c>
      <c r="H945" s="10">
        <v>87</v>
      </c>
      <c r="I945" s="10">
        <v>86</v>
      </c>
      <c r="J945" s="12">
        <v>80</v>
      </c>
    </row>
    <row r="946" spans="2:10" ht="15" customHeight="1" hidden="1">
      <c r="B946" s="13" t="s">
        <v>80</v>
      </c>
      <c r="C946" s="10">
        <v>85</v>
      </c>
      <c r="D946" s="10">
        <v>73</v>
      </c>
      <c r="E946" s="10">
        <v>78</v>
      </c>
      <c r="F946" s="10">
        <v>92</v>
      </c>
      <c r="G946" s="10">
        <v>94</v>
      </c>
      <c r="H946" s="10">
        <v>86</v>
      </c>
      <c r="I946" s="10">
        <v>84</v>
      </c>
      <c r="J946" s="12">
        <v>76</v>
      </c>
    </row>
    <row r="947" spans="2:10" ht="15.75" hidden="1">
      <c r="B947" s="32" t="s">
        <v>143</v>
      </c>
      <c r="C947" s="13">
        <v>83</v>
      </c>
      <c r="D947" s="10">
        <v>80</v>
      </c>
      <c r="E947" s="10">
        <v>85</v>
      </c>
      <c r="F947" s="10">
        <v>94</v>
      </c>
      <c r="G947" s="10">
        <v>99</v>
      </c>
      <c r="H947" s="10">
        <v>86</v>
      </c>
      <c r="I947" s="10">
        <v>80</v>
      </c>
      <c r="J947" s="12">
        <v>79</v>
      </c>
    </row>
    <row r="948" spans="2:10" ht="15.75" hidden="1">
      <c r="B948" s="32" t="s">
        <v>73</v>
      </c>
      <c r="C948" s="13">
        <v>78</v>
      </c>
      <c r="D948" s="10">
        <v>71</v>
      </c>
      <c r="E948" s="10">
        <v>89</v>
      </c>
      <c r="F948" s="10">
        <v>92</v>
      </c>
      <c r="G948" s="10">
        <v>91</v>
      </c>
      <c r="H948" s="10">
        <v>78</v>
      </c>
      <c r="I948" s="10">
        <v>77</v>
      </c>
      <c r="J948" s="12">
        <v>77</v>
      </c>
    </row>
    <row r="949" spans="2:12" ht="15.75" hidden="1">
      <c r="B949" s="32" t="s">
        <v>33</v>
      </c>
      <c r="C949" s="10">
        <v>85</v>
      </c>
      <c r="D949" s="10">
        <v>75</v>
      </c>
      <c r="E949" s="10">
        <v>75</v>
      </c>
      <c r="F949" s="10">
        <v>92</v>
      </c>
      <c r="G949" s="10">
        <v>99</v>
      </c>
      <c r="H949" s="10">
        <v>87</v>
      </c>
      <c r="I949" s="10">
        <v>84</v>
      </c>
      <c r="J949" s="12">
        <v>75</v>
      </c>
      <c r="K949" s="8"/>
      <c r="L949" s="19"/>
    </row>
    <row r="950" spans="2:12" ht="15.75" hidden="1">
      <c r="B950" s="32" t="s">
        <v>34</v>
      </c>
      <c r="C950" s="10">
        <v>75</v>
      </c>
      <c r="D950" s="10">
        <v>73</v>
      </c>
      <c r="E950" s="10">
        <v>76</v>
      </c>
      <c r="F950" s="10">
        <v>93</v>
      </c>
      <c r="G950" s="10">
        <v>99</v>
      </c>
      <c r="H950" s="10">
        <v>73</v>
      </c>
      <c r="I950" s="10">
        <v>76</v>
      </c>
      <c r="J950" s="12">
        <v>70</v>
      </c>
      <c r="K950" s="8"/>
      <c r="L950" s="19"/>
    </row>
    <row r="951" spans="2:12" ht="15.75" hidden="1">
      <c r="B951" s="32" t="s">
        <v>35</v>
      </c>
      <c r="C951" s="10">
        <v>80</v>
      </c>
      <c r="D951" s="10">
        <v>74</v>
      </c>
      <c r="E951" s="10">
        <v>84</v>
      </c>
      <c r="F951" s="10">
        <v>83</v>
      </c>
      <c r="G951" s="10">
        <v>96</v>
      </c>
      <c r="H951" s="10">
        <v>81</v>
      </c>
      <c r="I951" s="10">
        <v>79</v>
      </c>
      <c r="J951" s="12">
        <v>79</v>
      </c>
      <c r="K951" s="21"/>
      <c r="L951" s="19"/>
    </row>
    <row r="952" spans="2:12" ht="15.75" hidden="1">
      <c r="B952" s="32" t="s">
        <v>95</v>
      </c>
      <c r="C952" s="10">
        <v>77</v>
      </c>
      <c r="D952" s="10">
        <v>69</v>
      </c>
      <c r="E952" s="10">
        <v>76</v>
      </c>
      <c r="F952" s="10">
        <v>92</v>
      </c>
      <c r="G952" s="10">
        <v>89</v>
      </c>
      <c r="H952" s="10">
        <v>77</v>
      </c>
      <c r="I952" s="10">
        <v>76</v>
      </c>
      <c r="J952" s="12">
        <v>74</v>
      </c>
      <c r="K952" s="19"/>
      <c r="L952" s="19"/>
    </row>
    <row r="953" spans="2:10" ht="15.75" hidden="1">
      <c r="B953" s="32" t="s">
        <v>37</v>
      </c>
      <c r="C953" s="10">
        <v>80</v>
      </c>
      <c r="D953" s="10">
        <v>75</v>
      </c>
      <c r="E953" s="10">
        <v>78</v>
      </c>
      <c r="F953" s="10">
        <v>88</v>
      </c>
      <c r="G953" s="10">
        <v>93</v>
      </c>
      <c r="H953" s="10">
        <v>82</v>
      </c>
      <c r="I953" s="10">
        <v>79</v>
      </c>
      <c r="J953" s="12">
        <v>78</v>
      </c>
    </row>
    <row r="954" spans="2:10" ht="15.75" hidden="1">
      <c r="B954" s="32" t="s">
        <v>38</v>
      </c>
      <c r="C954" s="10">
        <v>74</v>
      </c>
      <c r="D954" s="10">
        <v>74</v>
      </c>
      <c r="E954" s="10">
        <v>78</v>
      </c>
      <c r="F954" s="10">
        <v>56</v>
      </c>
      <c r="G954" s="10" t="e">
        <v>#N/A</v>
      </c>
      <c r="H954" s="10">
        <v>77</v>
      </c>
      <c r="I954" s="10">
        <v>71</v>
      </c>
      <c r="J954" s="12">
        <v>72</v>
      </c>
    </row>
    <row r="955" spans="2:10" ht="15.75" hidden="1">
      <c r="B955" s="32" t="s">
        <v>102</v>
      </c>
      <c r="C955" s="10">
        <v>75</v>
      </c>
      <c r="D955" s="10">
        <v>67</v>
      </c>
      <c r="E955" s="10">
        <v>69</v>
      </c>
      <c r="F955" s="10">
        <v>82</v>
      </c>
      <c r="G955" s="10">
        <v>75</v>
      </c>
      <c r="H955" s="10">
        <v>74</v>
      </c>
      <c r="I955" s="10">
        <v>76</v>
      </c>
      <c r="J955" s="12">
        <v>62</v>
      </c>
    </row>
    <row r="956" spans="2:10" ht="15.75" hidden="1">
      <c r="B956" s="32" t="s">
        <v>40</v>
      </c>
      <c r="C956" s="10">
        <v>95</v>
      </c>
      <c r="D956" s="10">
        <v>81</v>
      </c>
      <c r="E956" s="10">
        <v>91</v>
      </c>
      <c r="F956" s="10">
        <v>98</v>
      </c>
      <c r="G956" s="10">
        <v>97</v>
      </c>
      <c r="H956" s="10">
        <v>94</v>
      </c>
      <c r="I956" s="10">
        <v>96</v>
      </c>
      <c r="J956" s="12">
        <v>87</v>
      </c>
    </row>
    <row r="957" spans="2:10" ht="15.75" hidden="1">
      <c r="B957" s="32" t="s">
        <v>41</v>
      </c>
      <c r="C957" s="10">
        <v>87</v>
      </c>
      <c r="D957" s="10">
        <v>77</v>
      </c>
      <c r="E957" s="10">
        <v>87</v>
      </c>
      <c r="F957" s="10">
        <v>93</v>
      </c>
      <c r="G957" s="10">
        <v>96</v>
      </c>
      <c r="H957" s="10">
        <v>87</v>
      </c>
      <c r="I957" s="10">
        <v>86</v>
      </c>
      <c r="J957" s="12">
        <v>84</v>
      </c>
    </row>
    <row r="958" spans="2:10" ht="13.5" customHeight="1" hidden="1">
      <c r="B958" s="32" t="s">
        <v>42</v>
      </c>
      <c r="C958" s="10">
        <v>95</v>
      </c>
      <c r="D958" s="10">
        <v>83</v>
      </c>
      <c r="E958" s="10">
        <v>87</v>
      </c>
      <c r="F958" s="10">
        <v>98</v>
      </c>
      <c r="G958" s="10">
        <v>99</v>
      </c>
      <c r="H958" s="10">
        <v>96</v>
      </c>
      <c r="I958" s="10">
        <v>95</v>
      </c>
      <c r="J958" s="12">
        <v>85</v>
      </c>
    </row>
    <row r="959" spans="2:10" ht="15" customHeight="1" hidden="1">
      <c r="B959" s="32" t="s">
        <v>43</v>
      </c>
      <c r="C959" s="10">
        <v>95</v>
      </c>
      <c r="D959" s="10">
        <v>92</v>
      </c>
      <c r="E959" s="10">
        <v>91</v>
      </c>
      <c r="F959" s="10">
        <v>99</v>
      </c>
      <c r="G959" s="10">
        <v>96</v>
      </c>
      <c r="H959" s="10">
        <v>95</v>
      </c>
      <c r="I959" s="10">
        <v>94</v>
      </c>
      <c r="J959" s="12">
        <v>91</v>
      </c>
    </row>
    <row r="960" spans="2:10" ht="15.75" hidden="1">
      <c r="B960" s="32" t="s">
        <v>44</v>
      </c>
      <c r="C960" s="10">
        <v>91</v>
      </c>
      <c r="D960" s="10">
        <v>88</v>
      </c>
      <c r="E960" s="10">
        <v>88</v>
      </c>
      <c r="F960" s="10">
        <v>93</v>
      </c>
      <c r="G960" s="10">
        <v>97</v>
      </c>
      <c r="H960" s="10">
        <v>92</v>
      </c>
      <c r="I960" s="10">
        <v>91</v>
      </c>
      <c r="J960" s="12">
        <v>90</v>
      </c>
    </row>
    <row r="961" spans="2:10" ht="15.75" hidden="1">
      <c r="B961" s="19" t="s">
        <v>98</v>
      </c>
      <c r="C961" s="8"/>
      <c r="D961" s="8"/>
      <c r="E961" s="8"/>
      <c r="F961" s="8"/>
      <c r="G961" s="8"/>
      <c r="H961" s="8"/>
      <c r="I961" s="8"/>
      <c r="J961" s="8"/>
    </row>
    <row r="962" spans="2:9" ht="15.75" hidden="1">
      <c r="B962" s="19" t="s">
        <v>97</v>
      </c>
      <c r="C962" s="8"/>
      <c r="D962" s="8"/>
      <c r="E962" s="8"/>
      <c r="F962" s="8"/>
      <c r="G962" s="8"/>
      <c r="H962" s="8"/>
      <c r="I962" s="8"/>
    </row>
    <row r="963" spans="2:10" ht="15.75" hidden="1">
      <c r="B963" s="22"/>
      <c r="J963" s="21"/>
    </row>
    <row r="964" spans="2:10" ht="15.75" hidden="1">
      <c r="B964" s="203" t="s">
        <v>53</v>
      </c>
      <c r="C964" s="204"/>
      <c r="D964" s="204"/>
      <c r="E964" s="204"/>
      <c r="F964" s="204"/>
      <c r="G964" s="204"/>
      <c r="H964" s="204"/>
      <c r="I964" s="204"/>
      <c r="J964" s="204"/>
    </row>
    <row r="965" spans="2:10" ht="15.75" hidden="1">
      <c r="B965" s="27"/>
      <c r="C965" s="14" t="s">
        <v>101</v>
      </c>
      <c r="D965" s="14" t="s">
        <v>67</v>
      </c>
      <c r="E965" s="14" t="s">
        <v>75</v>
      </c>
      <c r="F965" s="14" t="s">
        <v>78</v>
      </c>
      <c r="G965" s="14" t="s">
        <v>126</v>
      </c>
      <c r="H965" s="14" t="s">
        <v>134</v>
      </c>
      <c r="I965" s="14" t="s">
        <v>131</v>
      </c>
      <c r="J965" s="14" t="s">
        <v>124</v>
      </c>
    </row>
    <row r="966" spans="2:10" ht="15.75" hidden="1">
      <c r="B966" s="13" t="s">
        <v>104</v>
      </c>
      <c r="C966" s="10">
        <v>89</v>
      </c>
      <c r="D966" s="10">
        <v>82</v>
      </c>
      <c r="E966" s="10">
        <v>85</v>
      </c>
      <c r="F966" s="10">
        <v>95</v>
      </c>
      <c r="G966" s="10">
        <v>95</v>
      </c>
      <c r="H966" s="10">
        <v>88</v>
      </c>
      <c r="I966" s="10">
        <v>90</v>
      </c>
      <c r="J966" s="12">
        <v>84</v>
      </c>
    </row>
    <row r="967" spans="2:10" ht="15" customHeight="1" hidden="1">
      <c r="B967" s="13" t="s">
        <v>79</v>
      </c>
      <c r="C967" s="10">
        <v>88</v>
      </c>
      <c r="D967" s="10">
        <v>82</v>
      </c>
      <c r="E967" s="10">
        <v>83</v>
      </c>
      <c r="F967" s="10">
        <v>96</v>
      </c>
      <c r="G967" s="10">
        <v>96</v>
      </c>
      <c r="H967" s="10">
        <v>87</v>
      </c>
      <c r="I967" s="10">
        <v>90</v>
      </c>
      <c r="J967" s="12">
        <v>81</v>
      </c>
    </row>
    <row r="968" spans="2:10" ht="15.75" hidden="1">
      <c r="B968" s="13" t="s">
        <v>80</v>
      </c>
      <c r="C968" s="10">
        <v>90</v>
      </c>
      <c r="D968" s="10">
        <v>83</v>
      </c>
      <c r="E968" s="10">
        <v>84</v>
      </c>
      <c r="F968" s="10">
        <v>95</v>
      </c>
      <c r="G968" s="10">
        <v>93</v>
      </c>
      <c r="H968" s="10">
        <v>89</v>
      </c>
      <c r="I968" s="10">
        <v>91</v>
      </c>
      <c r="J968" s="12">
        <v>82</v>
      </c>
    </row>
    <row r="969" spans="2:10" ht="15.75" hidden="1">
      <c r="B969" s="32" t="s">
        <v>143</v>
      </c>
      <c r="C969" s="13">
        <v>88</v>
      </c>
      <c r="D969" s="10">
        <v>87</v>
      </c>
      <c r="E969" s="10">
        <v>86</v>
      </c>
      <c r="F969" s="10">
        <v>93</v>
      </c>
      <c r="G969" s="10">
        <v>91</v>
      </c>
      <c r="H969" s="10">
        <v>85</v>
      </c>
      <c r="I969" s="10">
        <v>90</v>
      </c>
      <c r="J969" s="12">
        <v>83</v>
      </c>
    </row>
    <row r="970" spans="2:12" ht="15.75" hidden="1">
      <c r="B970" s="32" t="s">
        <v>73</v>
      </c>
      <c r="C970" s="13">
        <v>77</v>
      </c>
      <c r="D970" s="10">
        <v>74</v>
      </c>
      <c r="E970" s="10">
        <v>78</v>
      </c>
      <c r="F970" s="10">
        <v>88</v>
      </c>
      <c r="G970" s="10">
        <v>86</v>
      </c>
      <c r="H970" s="10">
        <v>74</v>
      </c>
      <c r="I970" s="10">
        <v>81</v>
      </c>
      <c r="J970" s="12">
        <v>76</v>
      </c>
      <c r="K970" s="8"/>
      <c r="L970" s="19"/>
    </row>
    <row r="971" spans="2:10" ht="15.75" hidden="1">
      <c r="B971" s="32" t="s">
        <v>33</v>
      </c>
      <c r="C971" s="10">
        <v>91</v>
      </c>
      <c r="D971" s="10">
        <v>85</v>
      </c>
      <c r="E971" s="10">
        <v>83</v>
      </c>
      <c r="F971" s="10">
        <v>95</v>
      </c>
      <c r="G971" s="10">
        <v>94</v>
      </c>
      <c r="H971" s="10">
        <v>90</v>
      </c>
      <c r="I971" s="10">
        <v>93</v>
      </c>
      <c r="J971" s="12">
        <v>80</v>
      </c>
    </row>
    <row r="972" spans="2:12" ht="15.75" hidden="1">
      <c r="B972" s="32" t="s">
        <v>34</v>
      </c>
      <c r="C972" s="10">
        <v>83</v>
      </c>
      <c r="D972" s="10">
        <v>83</v>
      </c>
      <c r="E972" s="10">
        <v>85</v>
      </c>
      <c r="F972" s="10">
        <v>82</v>
      </c>
      <c r="G972" s="10">
        <v>83</v>
      </c>
      <c r="H972" s="10">
        <v>83</v>
      </c>
      <c r="I972" s="10">
        <v>84</v>
      </c>
      <c r="J972" s="12">
        <v>79</v>
      </c>
      <c r="K972" s="21"/>
      <c r="L972" s="19"/>
    </row>
    <row r="973" spans="2:12" ht="15.75" hidden="1">
      <c r="B973" s="32" t="s">
        <v>35</v>
      </c>
      <c r="C973" s="10">
        <v>95</v>
      </c>
      <c r="D973" s="10">
        <v>94</v>
      </c>
      <c r="E973" s="10">
        <v>95</v>
      </c>
      <c r="F973" s="10">
        <v>96</v>
      </c>
      <c r="G973" s="10">
        <v>99</v>
      </c>
      <c r="H973" s="10">
        <v>94</v>
      </c>
      <c r="I973" s="10">
        <v>95</v>
      </c>
      <c r="J973" s="12">
        <v>94</v>
      </c>
      <c r="K973" s="19"/>
      <c r="L973" s="19"/>
    </row>
    <row r="974" spans="2:10" ht="15.75" hidden="1">
      <c r="B974" s="32" t="s">
        <v>95</v>
      </c>
      <c r="C974" s="10">
        <v>81</v>
      </c>
      <c r="D974" s="10">
        <v>76</v>
      </c>
      <c r="E974" s="10">
        <v>79</v>
      </c>
      <c r="F974" s="10">
        <v>95</v>
      </c>
      <c r="G974" s="10">
        <v>84</v>
      </c>
      <c r="H974" s="10">
        <v>78</v>
      </c>
      <c r="I974" s="10">
        <v>84</v>
      </c>
      <c r="J974" s="12">
        <v>78</v>
      </c>
    </row>
    <row r="975" spans="2:10" ht="15.75" hidden="1">
      <c r="B975" s="32" t="s">
        <v>37</v>
      </c>
      <c r="C975" s="10">
        <v>81</v>
      </c>
      <c r="D975" s="10">
        <v>72</v>
      </c>
      <c r="E975" s="10">
        <v>81</v>
      </c>
      <c r="F975" s="10">
        <v>88</v>
      </c>
      <c r="G975" s="10">
        <v>89</v>
      </c>
      <c r="H975" s="10">
        <v>80</v>
      </c>
      <c r="I975" s="10">
        <v>83</v>
      </c>
      <c r="J975" s="12">
        <v>79</v>
      </c>
    </row>
    <row r="976" spans="2:10" ht="15.75" hidden="1">
      <c r="B976" s="32" t="s">
        <v>38</v>
      </c>
      <c r="C976" s="10">
        <v>83</v>
      </c>
      <c r="D976" s="10">
        <v>81</v>
      </c>
      <c r="E976" s="10">
        <v>89</v>
      </c>
      <c r="F976" s="10">
        <v>83</v>
      </c>
      <c r="G976" s="10" t="e">
        <v>#N/A</v>
      </c>
      <c r="H976" s="10">
        <v>80</v>
      </c>
      <c r="I976" s="10">
        <v>85</v>
      </c>
      <c r="J976" s="12">
        <v>81</v>
      </c>
    </row>
    <row r="977" spans="2:10" ht="15.75" hidden="1">
      <c r="B977" s="32" t="s">
        <v>102</v>
      </c>
      <c r="C977" s="10">
        <v>92</v>
      </c>
      <c r="D977" s="10">
        <v>88</v>
      </c>
      <c r="E977" s="10">
        <v>89</v>
      </c>
      <c r="F977" s="10">
        <v>95</v>
      </c>
      <c r="G977" s="10">
        <v>99</v>
      </c>
      <c r="H977" s="10">
        <v>93</v>
      </c>
      <c r="I977" s="10">
        <v>91</v>
      </c>
      <c r="J977" s="12">
        <v>86</v>
      </c>
    </row>
    <row r="978" spans="2:10" ht="15.75" hidden="1">
      <c r="B978" s="32" t="s">
        <v>40</v>
      </c>
      <c r="C978" s="10">
        <v>96</v>
      </c>
      <c r="D978" s="10">
        <v>90</v>
      </c>
      <c r="E978" s="10">
        <v>90</v>
      </c>
      <c r="F978" s="10">
        <v>99</v>
      </c>
      <c r="G978" s="10">
        <v>98</v>
      </c>
      <c r="H978" s="10">
        <v>96</v>
      </c>
      <c r="I978" s="10">
        <v>97</v>
      </c>
      <c r="J978" s="12">
        <v>87</v>
      </c>
    </row>
    <row r="979" spans="2:10" ht="15.75" hidden="1">
      <c r="B979" s="32" t="s">
        <v>41</v>
      </c>
      <c r="C979" s="10">
        <v>88</v>
      </c>
      <c r="D979" s="10">
        <v>84</v>
      </c>
      <c r="E979" s="10">
        <v>86</v>
      </c>
      <c r="F979" s="10">
        <v>91</v>
      </c>
      <c r="G979" s="10">
        <v>99</v>
      </c>
      <c r="H979" s="10">
        <v>87</v>
      </c>
      <c r="I979" s="10">
        <v>89</v>
      </c>
      <c r="J979" s="12">
        <v>84</v>
      </c>
    </row>
    <row r="980" spans="2:10" ht="15" customHeight="1" hidden="1">
      <c r="B980" s="32" t="s">
        <v>42</v>
      </c>
      <c r="C980" s="10">
        <v>97</v>
      </c>
      <c r="D980" s="10">
        <v>90</v>
      </c>
      <c r="E980" s="10">
        <v>92</v>
      </c>
      <c r="F980" s="10">
        <v>99</v>
      </c>
      <c r="G980" s="10">
        <v>98</v>
      </c>
      <c r="H980" s="10">
        <v>96</v>
      </c>
      <c r="I980" s="10">
        <v>98</v>
      </c>
      <c r="J980" s="12">
        <v>88</v>
      </c>
    </row>
    <row r="981" spans="2:10" ht="15.75" hidden="1">
      <c r="B981" s="32" t="s">
        <v>43</v>
      </c>
      <c r="C981" s="10">
        <v>90</v>
      </c>
      <c r="D981" s="10">
        <v>86</v>
      </c>
      <c r="E981" s="10">
        <v>84</v>
      </c>
      <c r="F981" s="10">
        <v>98</v>
      </c>
      <c r="G981" s="10">
        <v>97</v>
      </c>
      <c r="H981" s="10">
        <v>90</v>
      </c>
      <c r="I981" s="10">
        <v>91</v>
      </c>
      <c r="J981" s="12">
        <v>84</v>
      </c>
    </row>
    <row r="982" spans="2:10" ht="15" customHeight="1" hidden="1">
      <c r="B982" s="32" t="s">
        <v>44</v>
      </c>
      <c r="C982" s="10">
        <v>90</v>
      </c>
      <c r="D982" s="10">
        <v>88</v>
      </c>
      <c r="E982" s="10">
        <v>84</v>
      </c>
      <c r="F982" s="10">
        <v>93</v>
      </c>
      <c r="G982" s="10">
        <v>90</v>
      </c>
      <c r="H982" s="10">
        <v>85</v>
      </c>
      <c r="I982" s="10">
        <v>95</v>
      </c>
      <c r="J982" s="12">
        <v>83</v>
      </c>
    </row>
    <row r="983" spans="2:10" ht="15.75" hidden="1">
      <c r="B983" s="19" t="s">
        <v>100</v>
      </c>
      <c r="C983" s="8"/>
      <c r="D983" s="8"/>
      <c r="E983" s="8"/>
      <c r="F983" s="8"/>
      <c r="G983" s="8"/>
      <c r="H983" s="8"/>
      <c r="I983" s="8"/>
      <c r="J983" s="8"/>
    </row>
    <row r="984" spans="2:10" ht="15.75" hidden="1">
      <c r="B984" s="19"/>
      <c r="C984" s="8"/>
      <c r="D984" s="8"/>
      <c r="E984" s="8"/>
      <c r="F984" s="8"/>
      <c r="G984" s="8"/>
      <c r="H984" s="8"/>
      <c r="I984" s="8"/>
      <c r="J984" s="21"/>
    </row>
    <row r="985" spans="2:10" ht="15.75" hidden="1">
      <c r="B985" s="186" t="s">
        <v>54</v>
      </c>
      <c r="C985" s="178"/>
      <c r="D985" s="178"/>
      <c r="E985" s="178"/>
      <c r="F985" s="178"/>
      <c r="G985" s="178"/>
      <c r="H985" s="178"/>
      <c r="I985" s="178"/>
      <c r="J985" s="178"/>
    </row>
    <row r="986" spans="2:10" ht="15.75" hidden="1">
      <c r="B986" s="27"/>
      <c r="C986" s="14" t="s">
        <v>101</v>
      </c>
      <c r="D986" s="14" t="s">
        <v>67</v>
      </c>
      <c r="E986" s="14" t="s">
        <v>75</v>
      </c>
      <c r="F986" s="14" t="s">
        <v>78</v>
      </c>
      <c r="G986" s="14" t="s">
        <v>126</v>
      </c>
      <c r="H986" s="14" t="s">
        <v>134</v>
      </c>
      <c r="I986" s="14" t="s">
        <v>131</v>
      </c>
      <c r="J986" s="14" t="s">
        <v>124</v>
      </c>
    </row>
    <row r="987" spans="2:10" ht="15.75" hidden="1">
      <c r="B987" s="13" t="s">
        <v>104</v>
      </c>
      <c r="C987" s="10">
        <v>91</v>
      </c>
      <c r="D987" s="10">
        <v>87</v>
      </c>
      <c r="E987" s="10">
        <v>90</v>
      </c>
      <c r="F987" s="10">
        <v>94</v>
      </c>
      <c r="G987" s="10">
        <v>92</v>
      </c>
      <c r="H987" s="10">
        <v>89</v>
      </c>
      <c r="I987" s="10">
        <v>94</v>
      </c>
      <c r="J987" s="12">
        <v>88</v>
      </c>
    </row>
    <row r="988" spans="2:10" ht="15" customHeight="1" hidden="1">
      <c r="B988" s="13" t="s">
        <v>79</v>
      </c>
      <c r="C988" s="10">
        <v>91</v>
      </c>
      <c r="D988" s="10">
        <v>87</v>
      </c>
      <c r="E988" s="10">
        <v>89</v>
      </c>
      <c r="F988" s="10">
        <v>95</v>
      </c>
      <c r="G988" s="10">
        <v>98</v>
      </c>
      <c r="H988" s="10">
        <v>89</v>
      </c>
      <c r="I988" s="10">
        <v>94</v>
      </c>
      <c r="J988" s="12">
        <v>88</v>
      </c>
    </row>
    <row r="989" spans="2:10" ht="15.75" hidden="1">
      <c r="B989" s="13" t="s">
        <v>80</v>
      </c>
      <c r="C989" s="10">
        <v>91</v>
      </c>
      <c r="D989" s="10">
        <v>87</v>
      </c>
      <c r="E989" s="10">
        <v>88</v>
      </c>
      <c r="F989" s="10">
        <v>94</v>
      </c>
      <c r="G989" s="10">
        <v>96</v>
      </c>
      <c r="H989" s="10">
        <v>89</v>
      </c>
      <c r="I989" s="10">
        <v>94</v>
      </c>
      <c r="J989" s="12">
        <v>87</v>
      </c>
    </row>
    <row r="990" spans="2:10" ht="15.75" hidden="1">
      <c r="B990" s="32" t="s">
        <v>143</v>
      </c>
      <c r="C990" s="13">
        <v>89</v>
      </c>
      <c r="D990" s="10">
        <v>88</v>
      </c>
      <c r="E990" s="10">
        <v>92</v>
      </c>
      <c r="F990" s="10">
        <v>91</v>
      </c>
      <c r="G990" s="10">
        <v>88</v>
      </c>
      <c r="H990" s="10">
        <v>89</v>
      </c>
      <c r="I990" s="10">
        <v>89</v>
      </c>
      <c r="J990" s="12">
        <v>86</v>
      </c>
    </row>
    <row r="991" spans="2:12" ht="15.75" hidden="1">
      <c r="B991" s="32" t="s">
        <v>73</v>
      </c>
      <c r="C991" s="13">
        <v>87</v>
      </c>
      <c r="D991" s="10">
        <v>84</v>
      </c>
      <c r="E991" s="10">
        <v>87</v>
      </c>
      <c r="F991" s="10">
        <v>95</v>
      </c>
      <c r="G991" s="10">
        <v>93</v>
      </c>
      <c r="H991" s="10">
        <v>83</v>
      </c>
      <c r="I991" s="10">
        <v>90</v>
      </c>
      <c r="J991" s="12">
        <v>86</v>
      </c>
      <c r="K991" s="8"/>
      <c r="L991" s="19"/>
    </row>
    <row r="992" spans="2:12" ht="15.75" hidden="1">
      <c r="B992" s="32" t="s">
        <v>33</v>
      </c>
      <c r="C992" s="10">
        <v>92</v>
      </c>
      <c r="D992" s="10">
        <v>87</v>
      </c>
      <c r="E992" s="10">
        <v>89</v>
      </c>
      <c r="F992" s="10">
        <v>95</v>
      </c>
      <c r="G992" s="10">
        <v>99</v>
      </c>
      <c r="H992" s="10">
        <v>90</v>
      </c>
      <c r="I992" s="10">
        <v>95</v>
      </c>
      <c r="J992" s="12">
        <v>87</v>
      </c>
      <c r="K992" s="8"/>
      <c r="L992" s="19"/>
    </row>
    <row r="993" spans="2:12" ht="15.75" hidden="1">
      <c r="B993" s="32" t="s">
        <v>34</v>
      </c>
      <c r="C993" s="10">
        <v>84</v>
      </c>
      <c r="D993" s="10">
        <v>85</v>
      </c>
      <c r="E993" s="10">
        <v>82</v>
      </c>
      <c r="F993" s="10">
        <v>84</v>
      </c>
      <c r="G993" s="10">
        <v>67</v>
      </c>
      <c r="H993" s="10">
        <v>79</v>
      </c>
      <c r="I993" s="10">
        <v>89</v>
      </c>
      <c r="J993" s="12">
        <v>79</v>
      </c>
      <c r="K993" s="21"/>
      <c r="L993" s="19"/>
    </row>
    <row r="994" spans="2:12" ht="15.75" hidden="1">
      <c r="B994" s="32" t="s">
        <v>35</v>
      </c>
      <c r="C994" s="10">
        <v>97</v>
      </c>
      <c r="D994" s="10">
        <v>96</v>
      </c>
      <c r="E994" s="10">
        <v>98</v>
      </c>
      <c r="F994" s="10">
        <v>96</v>
      </c>
      <c r="G994" s="10">
        <v>99</v>
      </c>
      <c r="H994" s="10">
        <v>96</v>
      </c>
      <c r="I994" s="10">
        <v>98</v>
      </c>
      <c r="J994" s="12">
        <v>96</v>
      </c>
      <c r="K994" s="19"/>
      <c r="L994" s="19"/>
    </row>
    <row r="995" spans="2:10" ht="15.75" hidden="1">
      <c r="B995" s="32" t="s">
        <v>95</v>
      </c>
      <c r="C995" s="10">
        <v>87</v>
      </c>
      <c r="D995" s="10">
        <v>86</v>
      </c>
      <c r="E995" s="10">
        <v>86</v>
      </c>
      <c r="F995" s="10">
        <v>94</v>
      </c>
      <c r="G995" s="10">
        <v>96</v>
      </c>
      <c r="H995" s="10">
        <v>83</v>
      </c>
      <c r="I995" s="10">
        <v>91</v>
      </c>
      <c r="J995" s="12">
        <v>85</v>
      </c>
    </row>
    <row r="996" spans="2:10" ht="15.75" hidden="1">
      <c r="B996" s="32" t="s">
        <v>37</v>
      </c>
      <c r="C996" s="10">
        <v>90</v>
      </c>
      <c r="D996" s="10">
        <v>86</v>
      </c>
      <c r="E996" s="10">
        <v>89</v>
      </c>
      <c r="F996" s="10">
        <v>95</v>
      </c>
      <c r="G996" s="10">
        <v>97</v>
      </c>
      <c r="H996" s="10">
        <v>86</v>
      </c>
      <c r="I996" s="10">
        <v>93</v>
      </c>
      <c r="J996" s="12">
        <v>89</v>
      </c>
    </row>
    <row r="997" spans="2:10" ht="15.75" hidden="1">
      <c r="B997" s="32" t="s">
        <v>38</v>
      </c>
      <c r="C997" s="10">
        <v>85</v>
      </c>
      <c r="D997" s="10">
        <v>85</v>
      </c>
      <c r="E997" s="10">
        <v>87</v>
      </c>
      <c r="F997" s="10">
        <v>78</v>
      </c>
      <c r="G997" s="10" t="e">
        <v>#N/A</v>
      </c>
      <c r="H997" s="10">
        <v>78</v>
      </c>
      <c r="I997" s="10">
        <v>91</v>
      </c>
      <c r="J997" s="12">
        <v>84</v>
      </c>
    </row>
    <row r="998" spans="2:10" ht="15.75" hidden="1">
      <c r="B998" s="32" t="s">
        <v>102</v>
      </c>
      <c r="C998" s="10">
        <v>88</v>
      </c>
      <c r="D998" s="10">
        <v>89</v>
      </c>
      <c r="E998" s="10">
        <v>87</v>
      </c>
      <c r="F998" s="10">
        <v>89</v>
      </c>
      <c r="G998" s="10">
        <v>86</v>
      </c>
      <c r="H998" s="10">
        <v>83</v>
      </c>
      <c r="I998" s="10">
        <v>93</v>
      </c>
      <c r="J998" s="12">
        <v>82</v>
      </c>
    </row>
    <row r="999" spans="2:10" ht="15.75" hidden="1">
      <c r="B999" s="32" t="s">
        <v>40</v>
      </c>
      <c r="C999" s="10">
        <v>96</v>
      </c>
      <c r="D999" s="10">
        <v>89</v>
      </c>
      <c r="E999" s="10">
        <v>91</v>
      </c>
      <c r="F999" s="10">
        <v>97</v>
      </c>
      <c r="G999" s="10">
        <v>99</v>
      </c>
      <c r="H999" s="10">
        <v>94</v>
      </c>
      <c r="I999" s="10">
        <v>97</v>
      </c>
      <c r="J999" s="12">
        <v>92</v>
      </c>
    </row>
    <row r="1000" spans="2:10" ht="15.75" hidden="1">
      <c r="B1000" s="32" t="s">
        <v>41</v>
      </c>
      <c r="C1000" s="10">
        <v>91</v>
      </c>
      <c r="D1000" s="10">
        <v>89</v>
      </c>
      <c r="E1000" s="10">
        <v>91</v>
      </c>
      <c r="F1000" s="10">
        <v>91</v>
      </c>
      <c r="G1000" s="10">
        <v>99</v>
      </c>
      <c r="H1000" s="10">
        <v>88</v>
      </c>
      <c r="I1000" s="10">
        <v>94</v>
      </c>
      <c r="J1000" s="12">
        <v>89</v>
      </c>
    </row>
    <row r="1001" spans="2:10" ht="15" customHeight="1" hidden="1">
      <c r="B1001" s="32" t="s">
        <v>42</v>
      </c>
      <c r="C1001" s="10">
        <v>94</v>
      </c>
      <c r="D1001" s="10">
        <v>87</v>
      </c>
      <c r="E1001" s="10">
        <v>90</v>
      </c>
      <c r="F1001" s="10">
        <v>95</v>
      </c>
      <c r="G1001" s="10">
        <v>99</v>
      </c>
      <c r="H1001" s="10">
        <v>92</v>
      </c>
      <c r="I1001" s="10">
        <v>97</v>
      </c>
      <c r="J1001" s="12">
        <v>86</v>
      </c>
    </row>
    <row r="1002" spans="2:10" ht="15.75" hidden="1">
      <c r="B1002" s="32" t="s">
        <v>43</v>
      </c>
      <c r="C1002" s="10">
        <v>95</v>
      </c>
      <c r="D1002" s="10">
        <v>93</v>
      </c>
      <c r="E1002" s="10">
        <v>94</v>
      </c>
      <c r="F1002" s="10">
        <v>97</v>
      </c>
      <c r="G1002" s="10">
        <v>98</v>
      </c>
      <c r="H1002" s="10">
        <v>94</v>
      </c>
      <c r="I1002" s="10">
        <v>96</v>
      </c>
      <c r="J1002" s="12">
        <v>93</v>
      </c>
    </row>
    <row r="1003" spans="2:10" ht="15" customHeight="1" hidden="1">
      <c r="B1003" s="32" t="s">
        <v>44</v>
      </c>
      <c r="C1003" s="10">
        <v>93</v>
      </c>
      <c r="D1003" s="10">
        <v>88</v>
      </c>
      <c r="E1003" s="10">
        <v>96</v>
      </c>
      <c r="F1003" s="10">
        <v>93</v>
      </c>
      <c r="G1003" s="10">
        <v>94</v>
      </c>
      <c r="H1003" s="10">
        <v>92</v>
      </c>
      <c r="I1003" s="10">
        <v>95</v>
      </c>
      <c r="J1003" s="12">
        <v>91</v>
      </c>
    </row>
    <row r="1004" spans="2:9" ht="15.75" hidden="1">
      <c r="B1004" s="19" t="s">
        <v>100</v>
      </c>
      <c r="C1004" s="8"/>
      <c r="D1004" s="8"/>
      <c r="E1004" s="8"/>
      <c r="F1004" s="8"/>
      <c r="G1004" s="8"/>
      <c r="H1004" s="8"/>
      <c r="I1004" s="8"/>
    </row>
    <row r="1005" spans="2:10" ht="15.75" hidden="1">
      <c r="B1005" s="22"/>
      <c r="J1005" s="21"/>
    </row>
    <row r="1006" spans="2:10" ht="15.75" hidden="1">
      <c r="B1006" s="186" t="s">
        <v>55</v>
      </c>
      <c r="C1006" s="178"/>
      <c r="D1006" s="178"/>
      <c r="E1006" s="178"/>
      <c r="F1006" s="178"/>
      <c r="G1006" s="178"/>
      <c r="H1006" s="178"/>
      <c r="I1006" s="178"/>
      <c r="J1006" s="178"/>
    </row>
    <row r="1007" spans="2:10" ht="78.75" hidden="1">
      <c r="B1007" s="27"/>
      <c r="C1007" s="27" t="s">
        <v>101</v>
      </c>
      <c r="D1007" s="27" t="s">
        <v>77</v>
      </c>
      <c r="E1007" s="27" t="s">
        <v>132</v>
      </c>
      <c r="F1007" s="27" t="s">
        <v>78</v>
      </c>
      <c r="G1007" s="27" t="s">
        <v>135</v>
      </c>
      <c r="H1007" s="27" t="s">
        <v>134</v>
      </c>
      <c r="I1007" s="27" t="s">
        <v>131</v>
      </c>
      <c r="J1007" s="27" t="s">
        <v>71</v>
      </c>
    </row>
    <row r="1008" spans="2:10" ht="15.75" hidden="1">
      <c r="B1008" s="13" t="s">
        <v>104</v>
      </c>
      <c r="C1008" s="10">
        <v>86</v>
      </c>
      <c r="D1008" s="10">
        <v>75</v>
      </c>
      <c r="E1008" s="10">
        <v>82</v>
      </c>
      <c r="F1008" s="10">
        <v>93</v>
      </c>
      <c r="G1008" s="10">
        <v>97</v>
      </c>
      <c r="H1008" s="10">
        <v>86</v>
      </c>
      <c r="I1008" s="10">
        <v>85</v>
      </c>
      <c r="J1008" s="12">
        <v>80</v>
      </c>
    </row>
    <row r="1009" spans="2:10" ht="15" customHeight="1" hidden="1">
      <c r="B1009" s="13" t="s">
        <v>79</v>
      </c>
      <c r="C1009" s="10">
        <v>85</v>
      </c>
      <c r="D1009" s="10">
        <v>74</v>
      </c>
      <c r="E1009" s="10">
        <v>81</v>
      </c>
      <c r="F1009" s="10">
        <v>94</v>
      </c>
      <c r="G1009" s="10">
        <v>97</v>
      </c>
      <c r="H1009" s="10">
        <v>86</v>
      </c>
      <c r="I1009" s="10">
        <v>85</v>
      </c>
      <c r="J1009" s="12">
        <v>78</v>
      </c>
    </row>
    <row r="1010" spans="2:10" ht="15.75" hidden="1">
      <c r="B1010" s="13" t="s">
        <v>80</v>
      </c>
      <c r="C1010" s="10">
        <v>86</v>
      </c>
      <c r="D1010" s="10">
        <v>73</v>
      </c>
      <c r="E1010" s="10">
        <v>78</v>
      </c>
      <c r="F1010" s="10">
        <v>92</v>
      </c>
      <c r="G1010" s="10">
        <v>94</v>
      </c>
      <c r="H1010" s="10">
        <v>87</v>
      </c>
      <c r="I1010" s="10">
        <v>85</v>
      </c>
      <c r="J1010" s="12">
        <v>76</v>
      </c>
    </row>
    <row r="1011" spans="2:10" ht="15.75" hidden="1">
      <c r="B1011" s="32" t="s">
        <v>143</v>
      </c>
      <c r="C1011" s="13">
        <v>79</v>
      </c>
      <c r="D1011" s="10">
        <v>76</v>
      </c>
      <c r="E1011" s="10">
        <v>79</v>
      </c>
      <c r="F1011" s="10">
        <v>89</v>
      </c>
      <c r="G1011" s="10">
        <v>99</v>
      </c>
      <c r="H1011" s="10">
        <v>77</v>
      </c>
      <c r="I1011" s="10">
        <v>80</v>
      </c>
      <c r="J1011" s="12">
        <v>74</v>
      </c>
    </row>
    <row r="1012" spans="2:12" ht="15.75" hidden="1">
      <c r="B1012" s="32" t="s">
        <v>73</v>
      </c>
      <c r="C1012" s="13">
        <v>75</v>
      </c>
      <c r="D1012" s="10">
        <v>69</v>
      </c>
      <c r="E1012" s="10">
        <v>77</v>
      </c>
      <c r="F1012" s="10">
        <v>87</v>
      </c>
      <c r="G1012" s="10">
        <v>92</v>
      </c>
      <c r="H1012" s="10">
        <v>75</v>
      </c>
      <c r="I1012" s="10">
        <v>75</v>
      </c>
      <c r="J1012" s="12">
        <v>74</v>
      </c>
      <c r="K1012" s="8"/>
      <c r="L1012" s="19"/>
    </row>
    <row r="1013" spans="2:12" ht="15.75" hidden="1">
      <c r="B1013" s="32" t="s">
        <v>33</v>
      </c>
      <c r="C1013" s="10">
        <v>86</v>
      </c>
      <c r="D1013" s="10">
        <v>75</v>
      </c>
      <c r="E1013" s="10">
        <v>76</v>
      </c>
      <c r="F1013" s="10">
        <v>93</v>
      </c>
      <c r="G1013" s="10">
        <v>97</v>
      </c>
      <c r="H1013" s="10">
        <v>87</v>
      </c>
      <c r="I1013" s="10">
        <v>85</v>
      </c>
      <c r="J1013" s="12">
        <v>72</v>
      </c>
      <c r="K1013" s="8"/>
      <c r="L1013" s="19"/>
    </row>
    <row r="1014" spans="2:12" ht="15.75" hidden="1">
      <c r="B1014" s="32" t="s">
        <v>34</v>
      </c>
      <c r="C1014" s="10">
        <v>73</v>
      </c>
      <c r="D1014" s="10">
        <v>72</v>
      </c>
      <c r="E1014" s="10">
        <v>77</v>
      </c>
      <c r="F1014" s="10">
        <v>81</v>
      </c>
      <c r="G1014" s="10">
        <v>80</v>
      </c>
      <c r="H1014" s="10">
        <v>76</v>
      </c>
      <c r="I1014" s="10">
        <v>71</v>
      </c>
      <c r="J1014" s="12">
        <v>67</v>
      </c>
      <c r="K1014" s="21"/>
      <c r="L1014" s="19"/>
    </row>
    <row r="1015" spans="2:12" ht="15.75" hidden="1">
      <c r="B1015" s="32" t="s">
        <v>35</v>
      </c>
      <c r="C1015" s="10">
        <v>81</v>
      </c>
      <c r="D1015" s="10">
        <v>77</v>
      </c>
      <c r="E1015" s="10">
        <v>83</v>
      </c>
      <c r="F1015" s="10">
        <v>92</v>
      </c>
      <c r="G1015" s="10">
        <v>83</v>
      </c>
      <c r="H1015" s="10">
        <v>81</v>
      </c>
      <c r="I1015" s="10">
        <v>82</v>
      </c>
      <c r="J1015" s="12">
        <v>80</v>
      </c>
      <c r="K1015" s="19"/>
      <c r="L1015" s="19"/>
    </row>
    <row r="1016" spans="2:10" ht="15.75" hidden="1">
      <c r="B1016" s="32" t="s">
        <v>95</v>
      </c>
      <c r="C1016" s="10">
        <v>75</v>
      </c>
      <c r="D1016" s="10">
        <v>68</v>
      </c>
      <c r="E1016" s="10">
        <v>74</v>
      </c>
      <c r="F1016" s="10">
        <v>89</v>
      </c>
      <c r="G1016" s="10">
        <v>90</v>
      </c>
      <c r="H1016" s="10">
        <v>76</v>
      </c>
      <c r="I1016" s="10">
        <v>74</v>
      </c>
      <c r="J1016" s="12">
        <v>72</v>
      </c>
    </row>
    <row r="1017" spans="2:10" ht="15.75" hidden="1">
      <c r="B1017" s="32" t="s">
        <v>37</v>
      </c>
      <c r="C1017" s="10">
        <v>80</v>
      </c>
      <c r="D1017" s="10">
        <v>76</v>
      </c>
      <c r="E1017" s="10">
        <v>77</v>
      </c>
      <c r="F1017" s="10">
        <v>87</v>
      </c>
      <c r="G1017" s="10">
        <v>96</v>
      </c>
      <c r="H1017" s="10">
        <v>82</v>
      </c>
      <c r="I1017" s="10">
        <v>77</v>
      </c>
      <c r="J1017" s="12">
        <v>77</v>
      </c>
    </row>
    <row r="1018" spans="2:10" ht="15.75" hidden="1">
      <c r="B1018" s="32" t="s">
        <v>38</v>
      </c>
      <c r="C1018" s="10">
        <v>66</v>
      </c>
      <c r="D1018" s="10">
        <v>64</v>
      </c>
      <c r="E1018" s="10">
        <v>72</v>
      </c>
      <c r="F1018" s="10">
        <v>99</v>
      </c>
      <c r="G1018" s="10" t="e">
        <v>#N/A</v>
      </c>
      <c r="H1018" s="10">
        <v>65</v>
      </c>
      <c r="I1018" s="10">
        <v>66</v>
      </c>
      <c r="J1018" s="12">
        <v>63</v>
      </c>
    </row>
    <row r="1019" spans="2:10" ht="15.75" hidden="1">
      <c r="B1019" s="32" t="s">
        <v>102</v>
      </c>
      <c r="C1019" s="10">
        <v>83</v>
      </c>
      <c r="D1019" s="10">
        <v>78</v>
      </c>
      <c r="E1019" s="10">
        <v>81</v>
      </c>
      <c r="F1019" s="10">
        <v>86</v>
      </c>
      <c r="G1019" s="10">
        <v>90</v>
      </c>
      <c r="H1019" s="10">
        <v>86</v>
      </c>
      <c r="I1019" s="12">
        <v>81</v>
      </c>
      <c r="J1019" s="13">
        <v>78</v>
      </c>
    </row>
    <row r="1020" spans="2:10" ht="15.75" hidden="1">
      <c r="B1020" s="32" t="s">
        <v>40</v>
      </c>
      <c r="C1020" s="10">
        <v>95</v>
      </c>
      <c r="D1020" s="10">
        <v>85</v>
      </c>
      <c r="E1020" s="10">
        <v>92</v>
      </c>
      <c r="F1020" s="10">
        <v>98</v>
      </c>
      <c r="G1020" s="10">
        <v>98</v>
      </c>
      <c r="H1020" s="10">
        <v>95</v>
      </c>
      <c r="I1020" s="10">
        <v>96</v>
      </c>
      <c r="J1020" s="12">
        <v>89</v>
      </c>
    </row>
    <row r="1021" spans="2:10" ht="15.75" hidden="1">
      <c r="B1021" s="32" t="s">
        <v>41</v>
      </c>
      <c r="C1021" s="10">
        <v>87</v>
      </c>
      <c r="D1021" s="10">
        <v>81</v>
      </c>
      <c r="E1021" s="10">
        <v>85</v>
      </c>
      <c r="F1021" s="10">
        <v>93</v>
      </c>
      <c r="G1021" s="10">
        <v>96</v>
      </c>
      <c r="H1021" s="10">
        <v>87</v>
      </c>
      <c r="I1021" s="10">
        <v>88</v>
      </c>
      <c r="J1021" s="12">
        <v>83</v>
      </c>
    </row>
    <row r="1022" spans="2:10" ht="15" customHeight="1" hidden="1">
      <c r="B1022" s="32" t="s">
        <v>42</v>
      </c>
      <c r="C1022" s="10">
        <v>96</v>
      </c>
      <c r="D1022" s="10">
        <v>87</v>
      </c>
      <c r="E1022" s="10">
        <v>87</v>
      </c>
      <c r="F1022" s="10">
        <v>98</v>
      </c>
      <c r="G1022" s="10">
        <v>99</v>
      </c>
      <c r="H1022" s="10">
        <v>96</v>
      </c>
      <c r="I1022" s="10">
        <v>96</v>
      </c>
      <c r="J1022" s="12">
        <v>87</v>
      </c>
    </row>
    <row r="1023" spans="2:10" ht="15.75" hidden="1">
      <c r="B1023" s="32" t="s">
        <v>43</v>
      </c>
      <c r="C1023" s="10">
        <v>93</v>
      </c>
      <c r="D1023" s="10">
        <v>85</v>
      </c>
      <c r="E1023" s="10">
        <v>92</v>
      </c>
      <c r="F1023" s="10">
        <v>99</v>
      </c>
      <c r="G1023" s="10">
        <v>98</v>
      </c>
      <c r="H1023" s="10">
        <v>94</v>
      </c>
      <c r="I1023" s="10">
        <v>93</v>
      </c>
      <c r="J1023" s="12">
        <v>88</v>
      </c>
    </row>
    <row r="1024" spans="2:10" ht="15" customHeight="1" hidden="1">
      <c r="B1024" s="32" t="s">
        <v>44</v>
      </c>
      <c r="C1024" s="10">
        <v>88</v>
      </c>
      <c r="D1024" s="10">
        <v>90</v>
      </c>
      <c r="E1024" s="10">
        <v>83</v>
      </c>
      <c r="F1024" s="10">
        <v>89</v>
      </c>
      <c r="G1024" s="10">
        <v>99</v>
      </c>
      <c r="H1024" s="10">
        <v>90</v>
      </c>
      <c r="I1024" s="10">
        <v>86</v>
      </c>
      <c r="J1024" s="12">
        <v>82</v>
      </c>
    </row>
    <row r="1025" spans="2:10" ht="15.75" hidden="1">
      <c r="B1025" s="19" t="s">
        <v>100</v>
      </c>
      <c r="C1025" s="8"/>
      <c r="D1025" s="8"/>
      <c r="E1025" s="8"/>
      <c r="F1025" s="8"/>
      <c r="G1025" s="8"/>
      <c r="H1025" s="8"/>
      <c r="I1025" s="8"/>
      <c r="J1025" s="8"/>
    </row>
    <row r="1026" spans="2:10" ht="15.75" hidden="1">
      <c r="B1026" s="19"/>
      <c r="C1026" s="8"/>
      <c r="D1026" s="8"/>
      <c r="E1026" s="8"/>
      <c r="F1026" s="8"/>
      <c r="G1026" s="8"/>
      <c r="H1026" s="8"/>
      <c r="I1026" s="8"/>
      <c r="J1026" s="21"/>
    </row>
    <row r="1027" spans="2:10" ht="15.75" hidden="1">
      <c r="B1027" s="186" t="s">
        <v>56</v>
      </c>
      <c r="C1027" s="178"/>
      <c r="D1027" s="178"/>
      <c r="E1027" s="178"/>
      <c r="F1027" s="178"/>
      <c r="G1027" s="178"/>
      <c r="H1027" s="178"/>
      <c r="I1027" s="178"/>
      <c r="J1027" s="178"/>
    </row>
    <row r="1028" spans="2:10" ht="15.75" hidden="1">
      <c r="B1028" s="27"/>
      <c r="C1028" s="14" t="s">
        <v>101</v>
      </c>
      <c r="D1028" s="14" t="s">
        <v>67</v>
      </c>
      <c r="E1028" s="14" t="s">
        <v>75</v>
      </c>
      <c r="F1028" s="14" t="s">
        <v>78</v>
      </c>
      <c r="G1028" s="14" t="s">
        <v>126</v>
      </c>
      <c r="H1028" s="14" t="s">
        <v>134</v>
      </c>
      <c r="I1028" s="14" t="s">
        <v>131</v>
      </c>
      <c r="J1028" s="14" t="s">
        <v>124</v>
      </c>
    </row>
    <row r="1029" spans="2:10" ht="15.75" hidden="1">
      <c r="B1029" s="13" t="s">
        <v>104</v>
      </c>
      <c r="C1029" s="10">
        <v>90</v>
      </c>
      <c r="D1029" s="10">
        <v>82</v>
      </c>
      <c r="E1029" s="10">
        <v>86</v>
      </c>
      <c r="F1029" s="10">
        <v>96</v>
      </c>
      <c r="G1029" s="10">
        <v>95</v>
      </c>
      <c r="H1029" s="10">
        <v>89</v>
      </c>
      <c r="I1029" s="10">
        <v>91</v>
      </c>
      <c r="J1029" s="12">
        <v>85</v>
      </c>
    </row>
    <row r="1030" spans="2:10" ht="15" customHeight="1" hidden="1">
      <c r="B1030" s="13" t="s">
        <v>79</v>
      </c>
      <c r="C1030" s="10">
        <v>89</v>
      </c>
      <c r="D1030" s="10">
        <v>82</v>
      </c>
      <c r="E1030" s="10">
        <v>85</v>
      </c>
      <c r="F1030" s="10">
        <v>96</v>
      </c>
      <c r="G1030" s="10">
        <v>96</v>
      </c>
      <c r="H1030" s="10">
        <v>88</v>
      </c>
      <c r="I1030" s="10">
        <v>91</v>
      </c>
      <c r="J1030" s="12">
        <v>83</v>
      </c>
    </row>
    <row r="1031" spans="2:10" ht="15.75" hidden="1">
      <c r="B1031" s="13" t="s">
        <v>80</v>
      </c>
      <c r="C1031" s="10">
        <v>91</v>
      </c>
      <c r="D1031" s="10">
        <v>84</v>
      </c>
      <c r="E1031" s="10">
        <v>85</v>
      </c>
      <c r="F1031" s="10">
        <v>95</v>
      </c>
      <c r="G1031" s="10">
        <v>94</v>
      </c>
      <c r="H1031" s="10">
        <v>90</v>
      </c>
      <c r="I1031" s="10">
        <v>92</v>
      </c>
      <c r="J1031" s="12">
        <v>84</v>
      </c>
    </row>
    <row r="1032" spans="2:10" ht="15.75" hidden="1">
      <c r="B1032" s="32" t="s">
        <v>143</v>
      </c>
      <c r="C1032" s="13">
        <v>88</v>
      </c>
      <c r="D1032" s="10">
        <v>85</v>
      </c>
      <c r="E1032" s="10">
        <v>90</v>
      </c>
      <c r="F1032" s="10">
        <v>93</v>
      </c>
      <c r="G1032" s="10">
        <v>91</v>
      </c>
      <c r="H1032" s="10">
        <v>84</v>
      </c>
      <c r="I1032" s="10">
        <v>91</v>
      </c>
      <c r="J1032" s="12">
        <v>85</v>
      </c>
    </row>
    <row r="1033" spans="2:12" ht="15.75" hidden="1">
      <c r="B1033" s="32" t="s">
        <v>73</v>
      </c>
      <c r="C1033" s="13">
        <v>80</v>
      </c>
      <c r="D1033" s="10">
        <v>77</v>
      </c>
      <c r="E1033" s="10">
        <v>81</v>
      </c>
      <c r="F1033" s="10">
        <v>92</v>
      </c>
      <c r="G1033" s="10">
        <v>92</v>
      </c>
      <c r="H1033" s="10">
        <v>78</v>
      </c>
      <c r="I1033" s="10">
        <v>83</v>
      </c>
      <c r="J1033" s="12">
        <v>79</v>
      </c>
      <c r="K1033" s="8"/>
      <c r="L1033" s="19"/>
    </row>
    <row r="1034" spans="2:12" ht="15.75" hidden="1">
      <c r="B1034" s="32" t="s">
        <v>33</v>
      </c>
      <c r="C1034" s="10">
        <v>89</v>
      </c>
      <c r="D1034" s="10">
        <v>85</v>
      </c>
      <c r="E1034" s="10">
        <v>77</v>
      </c>
      <c r="F1034" s="10">
        <v>95</v>
      </c>
      <c r="G1034" s="10">
        <v>96</v>
      </c>
      <c r="H1034" s="10">
        <v>88</v>
      </c>
      <c r="I1034" s="10">
        <v>91</v>
      </c>
      <c r="J1034" s="12">
        <v>79</v>
      </c>
      <c r="K1034" s="8"/>
      <c r="L1034" s="19"/>
    </row>
    <row r="1035" spans="2:12" ht="15.75" hidden="1">
      <c r="B1035" s="32" t="s">
        <v>34</v>
      </c>
      <c r="C1035" s="10">
        <v>87</v>
      </c>
      <c r="D1035" s="10">
        <v>88</v>
      </c>
      <c r="E1035" s="10">
        <v>86</v>
      </c>
      <c r="F1035" s="10">
        <v>86</v>
      </c>
      <c r="G1035" s="10">
        <v>99</v>
      </c>
      <c r="H1035" s="10">
        <v>87</v>
      </c>
      <c r="I1035" s="10">
        <v>88</v>
      </c>
      <c r="J1035" s="12">
        <v>84</v>
      </c>
      <c r="K1035" s="21"/>
      <c r="L1035" s="19"/>
    </row>
    <row r="1036" spans="2:12" ht="15.75" hidden="1">
      <c r="B1036" s="32" t="s">
        <v>35</v>
      </c>
      <c r="C1036" s="10">
        <v>96</v>
      </c>
      <c r="D1036" s="10">
        <v>95</v>
      </c>
      <c r="E1036" s="10">
        <v>96</v>
      </c>
      <c r="F1036" s="10">
        <v>99</v>
      </c>
      <c r="G1036" s="10">
        <v>95</v>
      </c>
      <c r="H1036" s="10">
        <v>95</v>
      </c>
      <c r="I1036" s="10">
        <v>96</v>
      </c>
      <c r="J1036" s="12">
        <v>95</v>
      </c>
      <c r="K1036" s="19"/>
      <c r="L1036" s="19"/>
    </row>
    <row r="1037" spans="2:10" ht="15.75" hidden="1">
      <c r="B1037" s="32" t="s">
        <v>95</v>
      </c>
      <c r="C1037" s="10">
        <v>84</v>
      </c>
      <c r="D1037" s="10">
        <v>80</v>
      </c>
      <c r="E1037" s="10">
        <v>83</v>
      </c>
      <c r="F1037" s="10">
        <v>94</v>
      </c>
      <c r="G1037" s="10">
        <v>91</v>
      </c>
      <c r="H1037" s="10">
        <v>82</v>
      </c>
      <c r="I1037" s="10">
        <v>86</v>
      </c>
      <c r="J1037" s="12">
        <v>81</v>
      </c>
    </row>
    <row r="1038" spans="2:10" ht="15.75" hidden="1">
      <c r="B1038" s="32" t="s">
        <v>37</v>
      </c>
      <c r="C1038" s="10">
        <v>85</v>
      </c>
      <c r="D1038" s="10">
        <v>75</v>
      </c>
      <c r="E1038" s="10">
        <v>86</v>
      </c>
      <c r="F1038" s="10">
        <v>90</v>
      </c>
      <c r="G1038" s="10">
        <v>85</v>
      </c>
      <c r="H1038" s="10">
        <v>83</v>
      </c>
      <c r="I1038" s="10">
        <v>87</v>
      </c>
      <c r="J1038" s="12">
        <v>82</v>
      </c>
    </row>
    <row r="1039" spans="2:10" ht="15.75" hidden="1">
      <c r="B1039" s="32" t="s">
        <v>38</v>
      </c>
      <c r="C1039" s="10">
        <v>75</v>
      </c>
      <c r="D1039" s="10">
        <v>73</v>
      </c>
      <c r="E1039" s="10">
        <v>84</v>
      </c>
      <c r="F1039" s="10">
        <v>81</v>
      </c>
      <c r="G1039" s="10" t="e">
        <v>#N/A</v>
      </c>
      <c r="H1039" s="10">
        <v>72</v>
      </c>
      <c r="I1039" s="10">
        <v>77</v>
      </c>
      <c r="J1039" s="12">
        <v>73</v>
      </c>
    </row>
    <row r="1040" spans="2:10" ht="15.75" hidden="1">
      <c r="B1040" s="32" t="s">
        <v>102</v>
      </c>
      <c r="C1040" s="10">
        <v>87</v>
      </c>
      <c r="D1040" s="10">
        <v>88</v>
      </c>
      <c r="E1040" s="10">
        <v>82</v>
      </c>
      <c r="F1040" s="10">
        <v>89</v>
      </c>
      <c r="G1040" s="10">
        <v>99</v>
      </c>
      <c r="H1040" s="10">
        <v>85</v>
      </c>
      <c r="I1040" s="10">
        <v>88</v>
      </c>
      <c r="J1040" s="12">
        <v>79</v>
      </c>
    </row>
    <row r="1041" spans="2:10" ht="15.75" hidden="1">
      <c r="B1041" s="32" t="s">
        <v>40</v>
      </c>
      <c r="C1041" s="10">
        <v>98</v>
      </c>
      <c r="D1041" s="10">
        <v>89</v>
      </c>
      <c r="E1041" s="10">
        <v>93</v>
      </c>
      <c r="F1041" s="10">
        <v>99</v>
      </c>
      <c r="G1041" s="10">
        <v>95</v>
      </c>
      <c r="H1041" s="10">
        <v>97</v>
      </c>
      <c r="I1041" s="10">
        <v>98</v>
      </c>
      <c r="J1041" s="12">
        <v>92</v>
      </c>
    </row>
    <row r="1042" spans="2:10" ht="15.75" hidden="1">
      <c r="B1042" s="32" t="s">
        <v>41</v>
      </c>
      <c r="C1042" s="10">
        <v>87</v>
      </c>
      <c r="D1042" s="10">
        <v>82</v>
      </c>
      <c r="E1042" s="10">
        <v>85</v>
      </c>
      <c r="F1042" s="10">
        <v>91</v>
      </c>
      <c r="G1042" s="10">
        <v>91</v>
      </c>
      <c r="H1042" s="10">
        <v>84</v>
      </c>
      <c r="I1042" s="10">
        <v>89</v>
      </c>
      <c r="J1042" s="12">
        <v>82</v>
      </c>
    </row>
    <row r="1043" spans="2:10" ht="15" customHeight="1" hidden="1">
      <c r="B1043" s="32" t="s">
        <v>42</v>
      </c>
      <c r="C1043" s="10">
        <v>97</v>
      </c>
      <c r="D1043" s="10">
        <v>87</v>
      </c>
      <c r="E1043" s="10">
        <v>90</v>
      </c>
      <c r="F1043" s="10">
        <v>99</v>
      </c>
      <c r="G1043" s="10">
        <v>99</v>
      </c>
      <c r="H1043" s="10">
        <v>96</v>
      </c>
      <c r="I1043" s="10">
        <v>97</v>
      </c>
      <c r="J1043" s="12">
        <v>87</v>
      </c>
    </row>
    <row r="1044" spans="2:10" ht="15.75" hidden="1">
      <c r="B1044" s="32" t="s">
        <v>43</v>
      </c>
      <c r="C1044" s="10">
        <v>88</v>
      </c>
      <c r="D1044" s="10">
        <v>81</v>
      </c>
      <c r="E1044" s="10">
        <v>82</v>
      </c>
      <c r="F1044" s="10">
        <v>97</v>
      </c>
      <c r="G1044" s="10">
        <v>93</v>
      </c>
      <c r="H1044" s="10">
        <v>87</v>
      </c>
      <c r="I1044" s="10">
        <v>89</v>
      </c>
      <c r="J1044" s="12">
        <v>81</v>
      </c>
    </row>
    <row r="1045" spans="2:10" ht="15" customHeight="1" hidden="1">
      <c r="B1045" s="32" t="s">
        <v>44</v>
      </c>
      <c r="C1045" s="10">
        <v>95</v>
      </c>
      <c r="D1045" s="10">
        <v>93</v>
      </c>
      <c r="E1045" s="10">
        <v>91</v>
      </c>
      <c r="F1045" s="10">
        <v>97</v>
      </c>
      <c r="G1045" s="10">
        <v>95</v>
      </c>
      <c r="H1045" s="10">
        <v>95</v>
      </c>
      <c r="I1045" s="10">
        <v>96</v>
      </c>
      <c r="J1045" s="12">
        <v>92</v>
      </c>
    </row>
    <row r="1046" spans="2:10" ht="15.75" hidden="1">
      <c r="B1046" s="19" t="s">
        <v>105</v>
      </c>
      <c r="C1046" s="8"/>
      <c r="D1046" s="8"/>
      <c r="E1046" s="8"/>
      <c r="F1046" s="8"/>
      <c r="G1046" s="8"/>
      <c r="H1046" s="8"/>
      <c r="I1046" s="8"/>
      <c r="J1046" s="8"/>
    </row>
    <row r="1047" spans="2:10" ht="15.75" hidden="1">
      <c r="B1047" s="19"/>
      <c r="C1047" s="8"/>
      <c r="D1047" s="8"/>
      <c r="E1047" s="8"/>
      <c r="F1047" s="8"/>
      <c r="G1047" s="8"/>
      <c r="H1047" s="8"/>
      <c r="I1047" s="8"/>
      <c r="J1047" s="21"/>
    </row>
    <row r="1048" spans="2:10" ht="15.75" hidden="1">
      <c r="B1048" s="186" t="s">
        <v>57</v>
      </c>
      <c r="C1048" s="178"/>
      <c r="D1048" s="178"/>
      <c r="E1048" s="178"/>
      <c r="F1048" s="178"/>
      <c r="G1048" s="178"/>
      <c r="H1048" s="178"/>
      <c r="I1048" s="178"/>
      <c r="J1048" s="178"/>
    </row>
    <row r="1049" spans="2:10" ht="15.75" hidden="1">
      <c r="B1049" s="27"/>
      <c r="C1049" s="14" t="s">
        <v>101</v>
      </c>
      <c r="D1049" s="14" t="s">
        <v>67</v>
      </c>
      <c r="E1049" s="14" t="s">
        <v>75</v>
      </c>
      <c r="F1049" s="14" t="s">
        <v>78</v>
      </c>
      <c r="G1049" s="14" t="s">
        <v>126</v>
      </c>
      <c r="H1049" s="14" t="s">
        <v>134</v>
      </c>
      <c r="I1049" s="14" t="s">
        <v>131</v>
      </c>
      <c r="J1049" s="14" t="s">
        <v>124</v>
      </c>
    </row>
    <row r="1050" spans="2:10" ht="15.75" hidden="1">
      <c r="B1050" s="13" t="s">
        <v>104</v>
      </c>
      <c r="C1050" s="10">
        <v>92</v>
      </c>
      <c r="D1050" s="10">
        <v>89</v>
      </c>
      <c r="E1050" s="10">
        <v>90</v>
      </c>
      <c r="F1050" s="10">
        <v>95</v>
      </c>
      <c r="G1050" s="10">
        <v>97</v>
      </c>
      <c r="H1050" s="10">
        <v>90</v>
      </c>
      <c r="I1050" s="10">
        <v>94</v>
      </c>
      <c r="J1050" s="12">
        <v>87</v>
      </c>
    </row>
    <row r="1051" spans="2:10" ht="15" customHeight="1" hidden="1">
      <c r="B1051" s="13" t="s">
        <v>79</v>
      </c>
      <c r="C1051" s="10">
        <v>92</v>
      </c>
      <c r="D1051" s="10">
        <v>89</v>
      </c>
      <c r="E1051" s="10">
        <v>87</v>
      </c>
      <c r="F1051" s="10">
        <v>96</v>
      </c>
      <c r="G1051" s="10">
        <v>98</v>
      </c>
      <c r="H1051" s="10">
        <v>89</v>
      </c>
      <c r="I1051" s="10">
        <v>94</v>
      </c>
      <c r="J1051" s="12">
        <v>87</v>
      </c>
    </row>
    <row r="1052" spans="2:10" ht="15.75" hidden="1">
      <c r="B1052" s="13" t="s">
        <v>80</v>
      </c>
      <c r="C1052" s="10">
        <v>93</v>
      </c>
      <c r="D1052" s="10">
        <v>89</v>
      </c>
      <c r="E1052" s="10">
        <v>89</v>
      </c>
      <c r="F1052" s="10">
        <v>95</v>
      </c>
      <c r="G1052" s="10">
        <v>96</v>
      </c>
      <c r="H1052" s="10">
        <v>91</v>
      </c>
      <c r="I1052" s="10">
        <v>95</v>
      </c>
      <c r="J1052" s="12">
        <v>88</v>
      </c>
    </row>
    <row r="1053" spans="2:10" ht="15.75" hidden="1">
      <c r="B1053" s="32" t="s">
        <v>143</v>
      </c>
      <c r="C1053" s="13">
        <v>91</v>
      </c>
      <c r="D1053" s="10">
        <v>91</v>
      </c>
      <c r="E1053" s="10">
        <v>87</v>
      </c>
      <c r="F1053" s="10">
        <v>95</v>
      </c>
      <c r="G1053" s="10">
        <v>99</v>
      </c>
      <c r="H1053" s="10">
        <v>88</v>
      </c>
      <c r="I1053" s="10">
        <v>94</v>
      </c>
      <c r="J1053" s="12">
        <v>86</v>
      </c>
    </row>
    <row r="1054" spans="2:12" ht="15.75" hidden="1">
      <c r="B1054" s="32" t="s">
        <v>73</v>
      </c>
      <c r="C1054" s="13">
        <v>85</v>
      </c>
      <c r="D1054" s="10">
        <v>86</v>
      </c>
      <c r="E1054" s="10">
        <v>83</v>
      </c>
      <c r="F1054" s="10">
        <v>95</v>
      </c>
      <c r="G1054" s="10">
        <v>92</v>
      </c>
      <c r="H1054" s="10">
        <v>82</v>
      </c>
      <c r="I1054" s="10">
        <v>88</v>
      </c>
      <c r="J1054" s="12">
        <v>84</v>
      </c>
      <c r="K1054" s="8"/>
      <c r="L1054" s="19"/>
    </row>
    <row r="1055" spans="2:12" ht="15.75" hidden="1">
      <c r="B1055" s="32" t="s">
        <v>33</v>
      </c>
      <c r="C1055" s="10">
        <v>92</v>
      </c>
      <c r="D1055" s="10">
        <v>88</v>
      </c>
      <c r="E1055" s="10">
        <v>86</v>
      </c>
      <c r="F1055" s="10">
        <v>96</v>
      </c>
      <c r="G1055" s="10">
        <v>93</v>
      </c>
      <c r="H1055" s="10">
        <v>90</v>
      </c>
      <c r="I1055" s="10">
        <v>94</v>
      </c>
      <c r="J1055" s="12">
        <v>84</v>
      </c>
      <c r="K1055" s="8"/>
      <c r="L1055" s="19"/>
    </row>
    <row r="1056" spans="2:12" ht="15.75" hidden="1">
      <c r="B1056" s="32" t="s">
        <v>34</v>
      </c>
      <c r="C1056" s="10">
        <v>89</v>
      </c>
      <c r="D1056" s="10">
        <v>90</v>
      </c>
      <c r="E1056" s="10">
        <v>86</v>
      </c>
      <c r="F1056" s="10">
        <v>80</v>
      </c>
      <c r="G1056" s="10">
        <v>99</v>
      </c>
      <c r="H1056" s="10">
        <v>86</v>
      </c>
      <c r="I1056" s="10">
        <v>91</v>
      </c>
      <c r="J1056" s="12">
        <v>84</v>
      </c>
      <c r="K1056" s="21"/>
      <c r="L1056" s="19"/>
    </row>
    <row r="1057" spans="2:12" ht="15.75" hidden="1">
      <c r="B1057" s="32" t="s">
        <v>35</v>
      </c>
      <c r="C1057" s="10">
        <v>96</v>
      </c>
      <c r="D1057" s="10">
        <v>94</v>
      </c>
      <c r="E1057" s="10">
        <v>96</v>
      </c>
      <c r="F1057" s="10">
        <v>99</v>
      </c>
      <c r="G1057" s="10">
        <v>99</v>
      </c>
      <c r="H1057" s="10">
        <v>95</v>
      </c>
      <c r="I1057" s="10">
        <v>97</v>
      </c>
      <c r="J1057" s="12">
        <v>94</v>
      </c>
      <c r="K1057" s="19"/>
      <c r="L1057" s="19"/>
    </row>
    <row r="1058" spans="2:10" ht="15.75" hidden="1">
      <c r="B1058" s="32" t="s">
        <v>95</v>
      </c>
      <c r="C1058" s="10">
        <v>88</v>
      </c>
      <c r="D1058" s="10">
        <v>86</v>
      </c>
      <c r="E1058" s="10">
        <v>86</v>
      </c>
      <c r="F1058" s="10">
        <v>95</v>
      </c>
      <c r="G1058" s="10">
        <v>97</v>
      </c>
      <c r="H1058" s="10">
        <v>85</v>
      </c>
      <c r="I1058" s="10">
        <v>90</v>
      </c>
      <c r="J1058" s="12">
        <v>85</v>
      </c>
    </row>
    <row r="1059" spans="2:10" ht="15.75" hidden="1">
      <c r="B1059" s="32" t="s">
        <v>37</v>
      </c>
      <c r="C1059" s="10">
        <v>91</v>
      </c>
      <c r="D1059" s="10">
        <v>90</v>
      </c>
      <c r="E1059" s="10">
        <v>91</v>
      </c>
      <c r="F1059" s="10">
        <v>93</v>
      </c>
      <c r="G1059" s="10">
        <v>91</v>
      </c>
      <c r="H1059" s="10">
        <v>90</v>
      </c>
      <c r="I1059" s="10">
        <v>93</v>
      </c>
      <c r="J1059" s="12">
        <v>90</v>
      </c>
    </row>
    <row r="1060" spans="2:10" ht="15.75" hidden="1">
      <c r="B1060" s="32" t="s">
        <v>38</v>
      </c>
      <c r="C1060" s="10">
        <v>86</v>
      </c>
      <c r="D1060" s="10">
        <v>86</v>
      </c>
      <c r="E1060" s="10">
        <v>87</v>
      </c>
      <c r="F1060" s="10">
        <v>69</v>
      </c>
      <c r="G1060" s="10" t="e">
        <v>#N/A</v>
      </c>
      <c r="H1060" s="10">
        <v>81</v>
      </c>
      <c r="I1060" s="10">
        <v>89</v>
      </c>
      <c r="J1060" s="12">
        <v>86</v>
      </c>
    </row>
    <row r="1061" spans="2:10" ht="15.75" hidden="1">
      <c r="B1061" s="32" t="s">
        <v>102</v>
      </c>
      <c r="C1061" s="10">
        <v>95</v>
      </c>
      <c r="D1061" s="10">
        <v>99</v>
      </c>
      <c r="E1061" s="10">
        <v>93</v>
      </c>
      <c r="F1061" s="10">
        <v>95</v>
      </c>
      <c r="G1061" s="10">
        <v>99</v>
      </c>
      <c r="H1061" s="10">
        <v>97</v>
      </c>
      <c r="I1061" s="10">
        <v>94</v>
      </c>
      <c r="J1061" s="12">
        <v>93</v>
      </c>
    </row>
    <row r="1062" spans="2:10" ht="15.75" hidden="1">
      <c r="B1062" s="32" t="s">
        <v>40</v>
      </c>
      <c r="C1062" s="10">
        <v>97</v>
      </c>
      <c r="D1062" s="10">
        <v>96</v>
      </c>
      <c r="E1062" s="10">
        <v>95</v>
      </c>
      <c r="F1062" s="10">
        <v>97</v>
      </c>
      <c r="G1062" s="10">
        <v>99</v>
      </c>
      <c r="H1062" s="10">
        <v>96</v>
      </c>
      <c r="I1062" s="10">
        <v>98</v>
      </c>
      <c r="J1062" s="12">
        <v>92</v>
      </c>
    </row>
    <row r="1063" spans="2:10" ht="15.75" hidden="1">
      <c r="B1063" s="32" t="s">
        <v>41</v>
      </c>
      <c r="C1063" s="10">
        <v>93</v>
      </c>
      <c r="D1063" s="10">
        <v>92</v>
      </c>
      <c r="E1063" s="10">
        <v>92</v>
      </c>
      <c r="F1063" s="10">
        <v>95</v>
      </c>
      <c r="G1063" s="10">
        <v>99</v>
      </c>
      <c r="H1063" s="10">
        <v>92</v>
      </c>
      <c r="I1063" s="10">
        <v>94</v>
      </c>
      <c r="J1063" s="12">
        <v>91</v>
      </c>
    </row>
    <row r="1064" spans="2:10" ht="15" customHeight="1" hidden="1">
      <c r="B1064" s="32" t="s">
        <v>42</v>
      </c>
      <c r="C1064" s="10">
        <v>97</v>
      </c>
      <c r="D1064" s="10">
        <v>92</v>
      </c>
      <c r="E1064" s="10">
        <v>94</v>
      </c>
      <c r="F1064" s="10">
        <v>97</v>
      </c>
      <c r="G1064" s="10">
        <v>99</v>
      </c>
      <c r="H1064" s="10">
        <v>96</v>
      </c>
      <c r="I1064" s="10">
        <v>98</v>
      </c>
      <c r="J1064" s="12">
        <v>92</v>
      </c>
    </row>
    <row r="1065" spans="2:10" ht="15.75" hidden="1">
      <c r="B1065" s="32" t="s">
        <v>43</v>
      </c>
      <c r="C1065" s="10">
        <v>95</v>
      </c>
      <c r="D1065" s="10">
        <v>93</v>
      </c>
      <c r="E1065" s="10">
        <v>92</v>
      </c>
      <c r="F1065" s="10">
        <v>99</v>
      </c>
      <c r="G1065" s="10">
        <v>97</v>
      </c>
      <c r="H1065" s="10">
        <v>94</v>
      </c>
      <c r="I1065" s="10">
        <v>97</v>
      </c>
      <c r="J1065" s="12">
        <v>92</v>
      </c>
    </row>
    <row r="1066" spans="2:10" ht="15" customHeight="1" hidden="1">
      <c r="B1066" s="32" t="s">
        <v>44</v>
      </c>
      <c r="C1066" s="10">
        <v>93</v>
      </c>
      <c r="D1066" s="10">
        <v>97</v>
      </c>
      <c r="E1066" s="10">
        <v>91</v>
      </c>
      <c r="F1066" s="10">
        <v>92</v>
      </c>
      <c r="G1066" s="10">
        <v>99</v>
      </c>
      <c r="H1066" s="10">
        <v>91</v>
      </c>
      <c r="I1066" s="10">
        <v>95</v>
      </c>
      <c r="J1066" s="12">
        <v>92</v>
      </c>
    </row>
    <row r="1067" spans="2:10" ht="15.75" hidden="1">
      <c r="B1067" s="19" t="s">
        <v>105</v>
      </c>
      <c r="C1067" s="8"/>
      <c r="D1067" s="8"/>
      <c r="E1067" s="8"/>
      <c r="F1067" s="8"/>
      <c r="G1067" s="8"/>
      <c r="H1067" s="8"/>
      <c r="I1067" s="8"/>
      <c r="J1067" s="8"/>
    </row>
    <row r="1068" spans="2:10" ht="15.75" hidden="1">
      <c r="B1068" s="19"/>
      <c r="C1068" s="8"/>
      <c r="D1068" s="8"/>
      <c r="E1068" s="8"/>
      <c r="F1068" s="8"/>
      <c r="G1068" s="8"/>
      <c r="H1068" s="8"/>
      <c r="I1068" s="8"/>
      <c r="J1068" s="21"/>
    </row>
    <row r="1069" spans="2:10" ht="15.75" hidden="1">
      <c r="B1069" s="186" t="s">
        <v>58</v>
      </c>
      <c r="C1069" s="178"/>
      <c r="D1069" s="178"/>
      <c r="E1069" s="178"/>
      <c r="F1069" s="178"/>
      <c r="G1069" s="178"/>
      <c r="H1069" s="178"/>
      <c r="I1069" s="178"/>
      <c r="J1069" s="178"/>
    </row>
    <row r="1070" spans="2:10" ht="15.75" hidden="1">
      <c r="B1070" s="27"/>
      <c r="C1070" s="14" t="s">
        <v>101</v>
      </c>
      <c r="D1070" s="14" t="s">
        <v>67</v>
      </c>
      <c r="E1070" s="14" t="s">
        <v>75</v>
      </c>
      <c r="F1070" s="14" t="s">
        <v>78</v>
      </c>
      <c r="G1070" s="14" t="s">
        <v>126</v>
      </c>
      <c r="H1070" s="14" t="s">
        <v>134</v>
      </c>
      <c r="I1070" s="14" t="s">
        <v>131</v>
      </c>
      <c r="J1070" s="14" t="s">
        <v>124</v>
      </c>
    </row>
    <row r="1071" spans="2:10" ht="15.75" hidden="1">
      <c r="B1071" s="13" t="s">
        <v>104</v>
      </c>
      <c r="C1071" s="10">
        <v>82</v>
      </c>
      <c r="D1071" s="10">
        <v>70</v>
      </c>
      <c r="E1071" s="10">
        <v>77</v>
      </c>
      <c r="F1071" s="10">
        <v>91</v>
      </c>
      <c r="G1071" s="10">
        <v>95</v>
      </c>
      <c r="H1071" s="10">
        <v>83</v>
      </c>
      <c r="I1071" s="10">
        <v>81</v>
      </c>
      <c r="J1071" s="12">
        <v>75</v>
      </c>
    </row>
    <row r="1072" spans="2:10" ht="15" customHeight="1" hidden="1">
      <c r="B1072" s="13" t="s">
        <v>79</v>
      </c>
      <c r="C1072" s="10">
        <v>83</v>
      </c>
      <c r="D1072" s="10">
        <v>71</v>
      </c>
      <c r="E1072" s="10">
        <v>76</v>
      </c>
      <c r="F1072" s="10">
        <v>93</v>
      </c>
      <c r="G1072" s="10">
        <v>96</v>
      </c>
      <c r="H1072" s="10">
        <v>83</v>
      </c>
      <c r="I1072" s="10">
        <v>82</v>
      </c>
      <c r="J1072" s="12">
        <v>74</v>
      </c>
    </row>
    <row r="1073" spans="2:10" ht="15.75" hidden="1">
      <c r="B1073" s="13" t="s">
        <v>80</v>
      </c>
      <c r="C1073" s="10">
        <v>84</v>
      </c>
      <c r="D1073" s="10">
        <v>70</v>
      </c>
      <c r="E1073" s="10">
        <v>76</v>
      </c>
      <c r="F1073" s="10">
        <v>91</v>
      </c>
      <c r="G1073" s="10">
        <v>91</v>
      </c>
      <c r="H1073" s="10">
        <v>85</v>
      </c>
      <c r="I1073" s="10">
        <v>83</v>
      </c>
      <c r="J1073" s="12">
        <v>74</v>
      </c>
    </row>
    <row r="1074" spans="2:10" ht="15.75" hidden="1">
      <c r="B1074" s="32" t="s">
        <v>143</v>
      </c>
      <c r="C1074" s="13">
        <v>69</v>
      </c>
      <c r="D1074" s="10">
        <v>65</v>
      </c>
      <c r="E1074" s="10">
        <v>69</v>
      </c>
      <c r="F1074" s="10">
        <v>83</v>
      </c>
      <c r="G1074" s="10">
        <v>99</v>
      </c>
      <c r="H1074" s="10">
        <v>71</v>
      </c>
      <c r="I1074" s="10">
        <v>67</v>
      </c>
      <c r="J1074" s="12">
        <v>58</v>
      </c>
    </row>
    <row r="1075" spans="2:12" ht="15.75" hidden="1">
      <c r="B1075" s="32" t="s">
        <v>73</v>
      </c>
      <c r="C1075" s="13">
        <v>73</v>
      </c>
      <c r="D1075" s="10">
        <v>68</v>
      </c>
      <c r="E1075" s="10">
        <v>74</v>
      </c>
      <c r="F1075" s="10">
        <v>86</v>
      </c>
      <c r="G1075" s="10">
        <v>88</v>
      </c>
      <c r="H1075" s="10">
        <v>74</v>
      </c>
      <c r="I1075" s="10">
        <v>72</v>
      </c>
      <c r="J1075" s="12">
        <v>72</v>
      </c>
      <c r="K1075" s="8"/>
      <c r="L1075" s="19"/>
    </row>
    <row r="1076" spans="2:12" ht="15.75" hidden="1">
      <c r="B1076" s="32" t="s">
        <v>33</v>
      </c>
      <c r="C1076" s="10">
        <v>83</v>
      </c>
      <c r="D1076" s="10">
        <v>70</v>
      </c>
      <c r="E1076" s="10">
        <v>68</v>
      </c>
      <c r="F1076" s="10">
        <v>92</v>
      </c>
      <c r="G1076" s="10">
        <v>99</v>
      </c>
      <c r="H1076" s="10">
        <v>85</v>
      </c>
      <c r="I1076" s="10">
        <v>81</v>
      </c>
      <c r="J1076" s="12">
        <v>68</v>
      </c>
      <c r="K1076" s="8"/>
      <c r="L1076" s="19"/>
    </row>
    <row r="1077" spans="2:12" ht="15.75" hidden="1">
      <c r="B1077" s="32" t="s">
        <v>34</v>
      </c>
      <c r="C1077" s="10">
        <v>58</v>
      </c>
      <c r="D1077" s="10">
        <v>55</v>
      </c>
      <c r="E1077" s="10">
        <v>68</v>
      </c>
      <c r="F1077" s="10">
        <v>69</v>
      </c>
      <c r="G1077" s="10" t="e">
        <v>#N/A</v>
      </c>
      <c r="H1077" s="10">
        <v>55</v>
      </c>
      <c r="I1077" s="10">
        <v>61</v>
      </c>
      <c r="J1077" s="12">
        <v>54</v>
      </c>
      <c r="K1077" s="21"/>
      <c r="L1077" s="19"/>
    </row>
    <row r="1078" spans="2:12" ht="15.75" hidden="1">
      <c r="B1078" s="32" t="s">
        <v>35</v>
      </c>
      <c r="C1078" s="10">
        <v>82</v>
      </c>
      <c r="D1078" s="10">
        <v>77</v>
      </c>
      <c r="E1078" s="10">
        <v>82</v>
      </c>
      <c r="F1078" s="10">
        <v>93</v>
      </c>
      <c r="G1078" s="10">
        <v>96</v>
      </c>
      <c r="H1078" s="10">
        <v>83</v>
      </c>
      <c r="I1078" s="10">
        <v>80</v>
      </c>
      <c r="J1078" s="12">
        <v>79</v>
      </c>
      <c r="K1078" s="19"/>
      <c r="L1078" s="19"/>
    </row>
    <row r="1079" spans="2:10" ht="15.75" hidden="1">
      <c r="B1079" s="32" t="s">
        <v>95</v>
      </c>
      <c r="C1079" s="10">
        <v>76</v>
      </c>
      <c r="D1079" s="10">
        <v>68</v>
      </c>
      <c r="E1079" s="10">
        <v>75</v>
      </c>
      <c r="F1079" s="10">
        <v>90</v>
      </c>
      <c r="G1079" s="10">
        <v>89</v>
      </c>
      <c r="H1079" s="10">
        <v>77</v>
      </c>
      <c r="I1079" s="10">
        <v>75</v>
      </c>
      <c r="J1079" s="12">
        <v>73</v>
      </c>
    </row>
    <row r="1080" spans="2:10" ht="15.75" hidden="1">
      <c r="B1080" s="32" t="s">
        <v>37</v>
      </c>
      <c r="C1080" s="10">
        <v>76</v>
      </c>
      <c r="D1080" s="10">
        <v>66</v>
      </c>
      <c r="E1080" s="10">
        <v>74</v>
      </c>
      <c r="F1080" s="10">
        <v>86</v>
      </c>
      <c r="G1080" s="10">
        <v>91</v>
      </c>
      <c r="H1080" s="10">
        <v>77</v>
      </c>
      <c r="I1080" s="10">
        <v>75</v>
      </c>
      <c r="J1080" s="12">
        <v>73</v>
      </c>
    </row>
    <row r="1081" spans="2:10" ht="15.75" hidden="1">
      <c r="B1081" s="32" t="s">
        <v>38</v>
      </c>
      <c r="C1081" s="10">
        <v>41</v>
      </c>
      <c r="D1081" s="10">
        <v>40</v>
      </c>
      <c r="E1081" s="10">
        <v>44</v>
      </c>
      <c r="F1081" s="10">
        <v>30</v>
      </c>
      <c r="G1081" s="10" t="e">
        <v>#N/A</v>
      </c>
      <c r="H1081" s="10">
        <v>42</v>
      </c>
      <c r="I1081" s="10">
        <v>40</v>
      </c>
      <c r="J1081" s="12">
        <v>39</v>
      </c>
    </row>
    <row r="1082" spans="2:10" ht="15.75" hidden="1">
      <c r="B1082" s="32" t="s">
        <v>102</v>
      </c>
      <c r="C1082" s="10">
        <v>74</v>
      </c>
      <c r="D1082" s="10">
        <v>62</v>
      </c>
      <c r="E1082" s="10">
        <v>65</v>
      </c>
      <c r="F1082" s="10">
        <v>83</v>
      </c>
      <c r="G1082" s="10">
        <v>80</v>
      </c>
      <c r="H1082" s="10">
        <v>74</v>
      </c>
      <c r="I1082" s="10">
        <v>74</v>
      </c>
      <c r="J1082" s="12">
        <v>64</v>
      </c>
    </row>
    <row r="1083" spans="2:10" ht="15.75" hidden="1">
      <c r="B1083" s="32" t="s">
        <v>40</v>
      </c>
      <c r="C1083" s="10">
        <v>95</v>
      </c>
      <c r="D1083" s="10">
        <v>86</v>
      </c>
      <c r="E1083" s="10">
        <v>86</v>
      </c>
      <c r="F1083" s="10">
        <v>98</v>
      </c>
      <c r="G1083" s="10">
        <v>99</v>
      </c>
      <c r="H1083" s="10">
        <v>96</v>
      </c>
      <c r="I1083" s="10">
        <v>94</v>
      </c>
      <c r="J1083" s="12">
        <v>85</v>
      </c>
    </row>
    <row r="1084" spans="2:10" ht="15.75" hidden="1">
      <c r="B1084" s="32" t="s">
        <v>41</v>
      </c>
      <c r="C1084" s="10">
        <v>82</v>
      </c>
      <c r="D1084" s="10">
        <v>75</v>
      </c>
      <c r="E1084" s="10">
        <v>77</v>
      </c>
      <c r="F1084" s="10">
        <v>91</v>
      </c>
      <c r="G1084" s="10">
        <v>91</v>
      </c>
      <c r="H1084" s="10">
        <v>83</v>
      </c>
      <c r="I1084" s="10">
        <v>81</v>
      </c>
      <c r="J1084" s="12">
        <v>75</v>
      </c>
    </row>
    <row r="1085" spans="2:10" ht="15" customHeight="1" hidden="1">
      <c r="B1085" s="32" t="s">
        <v>42</v>
      </c>
      <c r="C1085" s="10">
        <v>96</v>
      </c>
      <c r="D1085" s="10">
        <v>88</v>
      </c>
      <c r="E1085" s="10">
        <v>87</v>
      </c>
      <c r="F1085" s="10">
        <v>97</v>
      </c>
      <c r="G1085" s="10">
        <v>99</v>
      </c>
      <c r="H1085" s="10">
        <v>96</v>
      </c>
      <c r="I1085" s="10">
        <v>95</v>
      </c>
      <c r="J1085" s="12">
        <v>83</v>
      </c>
    </row>
    <row r="1086" spans="2:10" ht="15.75" hidden="1">
      <c r="B1086" s="32" t="s">
        <v>43</v>
      </c>
      <c r="C1086" s="10">
        <v>89</v>
      </c>
      <c r="D1086" s="10">
        <v>79</v>
      </c>
      <c r="E1086" s="10">
        <v>83</v>
      </c>
      <c r="F1086" s="10">
        <v>98</v>
      </c>
      <c r="G1086" s="10">
        <v>98</v>
      </c>
      <c r="H1086" s="10">
        <v>90</v>
      </c>
      <c r="I1086" s="10">
        <v>88</v>
      </c>
      <c r="J1086" s="12">
        <v>81</v>
      </c>
    </row>
    <row r="1087" spans="2:10" ht="15" customHeight="1" hidden="1">
      <c r="B1087" s="32" t="s">
        <v>44</v>
      </c>
      <c r="C1087" s="10">
        <v>86</v>
      </c>
      <c r="D1087" s="10">
        <v>82</v>
      </c>
      <c r="E1087" s="10">
        <v>78</v>
      </c>
      <c r="F1087" s="10">
        <v>88</v>
      </c>
      <c r="G1087" s="10">
        <v>95</v>
      </c>
      <c r="H1087" s="10">
        <v>86</v>
      </c>
      <c r="I1087" s="10">
        <v>85</v>
      </c>
      <c r="J1087" s="12">
        <v>76</v>
      </c>
    </row>
    <row r="1088" spans="2:10" ht="15.75" hidden="1">
      <c r="B1088" s="19" t="s">
        <v>105</v>
      </c>
      <c r="C1088" s="8"/>
      <c r="D1088" s="8"/>
      <c r="E1088" s="8"/>
      <c r="F1088" s="8"/>
      <c r="G1088" s="8"/>
      <c r="H1088" s="8"/>
      <c r="I1088" s="8"/>
      <c r="J1088" s="8"/>
    </row>
    <row r="1089" spans="2:10" ht="15.75" hidden="1">
      <c r="B1089" s="19"/>
      <c r="C1089" s="8"/>
      <c r="D1089" s="8"/>
      <c r="E1089" s="8"/>
      <c r="F1089" s="8"/>
      <c r="G1089" s="8"/>
      <c r="H1089" s="8"/>
      <c r="I1089" s="8"/>
      <c r="J1089" s="21"/>
    </row>
    <row r="1090" spans="2:10" ht="15.75" hidden="1">
      <c r="B1090" s="186" t="s">
        <v>59</v>
      </c>
      <c r="C1090" s="178"/>
      <c r="D1090" s="178"/>
      <c r="E1090" s="178"/>
      <c r="F1090" s="178"/>
      <c r="G1090" s="178"/>
      <c r="H1090" s="178"/>
      <c r="I1090" s="178"/>
      <c r="J1090" s="178"/>
    </row>
    <row r="1091" spans="2:10" ht="15.75" hidden="1">
      <c r="B1091" s="27"/>
      <c r="C1091" s="14" t="s">
        <v>101</v>
      </c>
      <c r="D1091" s="14" t="s">
        <v>67</v>
      </c>
      <c r="E1091" s="14" t="s">
        <v>75</v>
      </c>
      <c r="F1091" s="14" t="s">
        <v>78</v>
      </c>
      <c r="G1091" s="14" t="s">
        <v>126</v>
      </c>
      <c r="H1091" s="14" t="s">
        <v>134</v>
      </c>
      <c r="I1091" s="14" t="s">
        <v>131</v>
      </c>
      <c r="J1091" s="14" t="s">
        <v>124</v>
      </c>
    </row>
    <row r="1092" spans="2:10" ht="15.75" hidden="1">
      <c r="B1092" s="13" t="s">
        <v>104</v>
      </c>
      <c r="C1092" s="10">
        <v>89</v>
      </c>
      <c r="D1092" s="10">
        <v>83</v>
      </c>
      <c r="E1092" s="10">
        <v>85</v>
      </c>
      <c r="F1092" s="10">
        <v>95</v>
      </c>
      <c r="G1092" s="10">
        <v>96</v>
      </c>
      <c r="H1092" s="10">
        <v>88</v>
      </c>
      <c r="I1092" s="10">
        <v>90</v>
      </c>
      <c r="J1092" s="12">
        <v>84</v>
      </c>
    </row>
    <row r="1093" spans="2:10" ht="15" customHeight="1" hidden="1">
      <c r="B1093" s="13" t="s">
        <v>79</v>
      </c>
      <c r="C1093" s="10">
        <v>88</v>
      </c>
      <c r="D1093" s="10">
        <v>83</v>
      </c>
      <c r="E1093" s="10">
        <v>81</v>
      </c>
      <c r="F1093" s="10">
        <v>96</v>
      </c>
      <c r="G1093" s="10">
        <v>96</v>
      </c>
      <c r="H1093" s="10">
        <v>87</v>
      </c>
      <c r="I1093" s="10">
        <v>90</v>
      </c>
      <c r="J1093" s="12">
        <v>81</v>
      </c>
    </row>
    <row r="1094" spans="2:10" ht="15.75" hidden="1">
      <c r="B1094" s="13" t="s">
        <v>80</v>
      </c>
      <c r="C1094" s="10">
        <v>91</v>
      </c>
      <c r="D1094" s="10">
        <v>84</v>
      </c>
      <c r="E1094" s="10">
        <v>85</v>
      </c>
      <c r="F1094" s="10">
        <v>96</v>
      </c>
      <c r="G1094" s="10">
        <v>95</v>
      </c>
      <c r="H1094" s="10">
        <v>90</v>
      </c>
      <c r="I1094" s="10">
        <v>92</v>
      </c>
      <c r="J1094" s="12">
        <v>84</v>
      </c>
    </row>
    <row r="1095" spans="2:10" ht="15.75" hidden="1">
      <c r="B1095" s="32" t="s">
        <v>143</v>
      </c>
      <c r="C1095" s="13">
        <v>90</v>
      </c>
      <c r="D1095" s="10">
        <v>89</v>
      </c>
      <c r="E1095" s="10">
        <v>86</v>
      </c>
      <c r="F1095" s="10">
        <v>96</v>
      </c>
      <c r="G1095" s="10">
        <v>99</v>
      </c>
      <c r="H1095" s="10">
        <v>88</v>
      </c>
      <c r="I1095" s="10">
        <v>93</v>
      </c>
      <c r="J1095" s="12">
        <v>84</v>
      </c>
    </row>
    <row r="1096" spans="2:12" ht="15.75" hidden="1">
      <c r="B1096" s="32" t="s">
        <v>73</v>
      </c>
      <c r="C1096" s="13">
        <v>77</v>
      </c>
      <c r="D1096" s="10">
        <v>77</v>
      </c>
      <c r="E1096" s="10">
        <v>76</v>
      </c>
      <c r="F1096" s="10">
        <v>92</v>
      </c>
      <c r="G1096" s="10">
        <v>88</v>
      </c>
      <c r="H1096" s="10">
        <v>75</v>
      </c>
      <c r="I1096" s="10">
        <v>79</v>
      </c>
      <c r="J1096" s="12">
        <v>75</v>
      </c>
      <c r="K1096" s="8"/>
      <c r="L1096" s="19"/>
    </row>
    <row r="1097" spans="2:12" ht="15.75" hidden="1">
      <c r="B1097" s="32" t="s">
        <v>33</v>
      </c>
      <c r="C1097" s="10">
        <v>89</v>
      </c>
      <c r="D1097" s="10">
        <v>87</v>
      </c>
      <c r="E1097" s="10">
        <v>78</v>
      </c>
      <c r="F1097" s="10">
        <v>94</v>
      </c>
      <c r="G1097" s="10">
        <v>99</v>
      </c>
      <c r="H1097" s="10">
        <v>89</v>
      </c>
      <c r="I1097" s="10">
        <v>89</v>
      </c>
      <c r="J1097" s="12">
        <v>81</v>
      </c>
      <c r="K1097" s="8"/>
      <c r="L1097" s="19"/>
    </row>
    <row r="1098" spans="2:12" ht="15.75" hidden="1">
      <c r="B1098" s="32" t="s">
        <v>34</v>
      </c>
      <c r="C1098" s="10">
        <v>85</v>
      </c>
      <c r="D1098" s="10">
        <v>84</v>
      </c>
      <c r="E1098" s="10">
        <v>81</v>
      </c>
      <c r="F1098" s="10">
        <v>94</v>
      </c>
      <c r="G1098" s="10">
        <v>99</v>
      </c>
      <c r="H1098" s="10">
        <v>84</v>
      </c>
      <c r="I1098" s="10">
        <v>86</v>
      </c>
      <c r="J1098" s="12">
        <v>81</v>
      </c>
      <c r="K1098" s="21"/>
      <c r="L1098" s="19"/>
    </row>
    <row r="1099" spans="2:12" ht="15.75" hidden="1">
      <c r="B1099" s="32" t="s">
        <v>35</v>
      </c>
      <c r="C1099" s="10">
        <v>95</v>
      </c>
      <c r="D1099" s="10">
        <v>92</v>
      </c>
      <c r="E1099" s="10">
        <v>95</v>
      </c>
      <c r="F1099" s="10">
        <v>98</v>
      </c>
      <c r="G1099" s="10">
        <v>99</v>
      </c>
      <c r="H1099" s="10">
        <v>93</v>
      </c>
      <c r="I1099" s="10">
        <v>96</v>
      </c>
      <c r="J1099" s="12">
        <v>94</v>
      </c>
      <c r="K1099" s="19"/>
      <c r="L1099" s="19"/>
    </row>
    <row r="1100" spans="2:10" ht="15.75" hidden="1">
      <c r="B1100" s="32" t="s">
        <v>95</v>
      </c>
      <c r="C1100" s="10">
        <v>85</v>
      </c>
      <c r="D1100" s="10">
        <v>81</v>
      </c>
      <c r="E1100" s="10">
        <v>83</v>
      </c>
      <c r="F1100" s="10">
        <v>95</v>
      </c>
      <c r="G1100" s="10">
        <v>94</v>
      </c>
      <c r="H1100" s="10">
        <v>83</v>
      </c>
      <c r="I1100" s="10">
        <v>87</v>
      </c>
      <c r="J1100" s="12">
        <v>82</v>
      </c>
    </row>
    <row r="1101" spans="2:10" ht="15.75" hidden="1">
      <c r="B1101" s="32" t="s">
        <v>37</v>
      </c>
      <c r="C1101" s="10">
        <v>86</v>
      </c>
      <c r="D1101" s="10">
        <v>81</v>
      </c>
      <c r="E1101" s="10">
        <v>84</v>
      </c>
      <c r="F1101" s="10">
        <v>91</v>
      </c>
      <c r="G1101" s="10">
        <v>92</v>
      </c>
      <c r="H1101" s="10">
        <v>85</v>
      </c>
      <c r="I1101" s="10">
        <v>87</v>
      </c>
      <c r="J1101" s="12">
        <v>84</v>
      </c>
    </row>
    <row r="1102" spans="2:10" ht="15.75" hidden="1">
      <c r="B1102" s="32" t="s">
        <v>38</v>
      </c>
      <c r="C1102" s="10">
        <v>75</v>
      </c>
      <c r="D1102" s="10">
        <v>72</v>
      </c>
      <c r="E1102" s="10">
        <v>80</v>
      </c>
      <c r="F1102" s="10">
        <v>83</v>
      </c>
      <c r="G1102" s="10" t="e">
        <v>#N/A</v>
      </c>
      <c r="H1102" s="10">
        <v>68</v>
      </c>
      <c r="I1102" s="10">
        <v>80</v>
      </c>
      <c r="J1102" s="12">
        <v>71</v>
      </c>
    </row>
    <row r="1103" spans="2:10" ht="15.75" hidden="1">
      <c r="B1103" s="32" t="s">
        <v>102</v>
      </c>
      <c r="C1103" s="10">
        <v>91</v>
      </c>
      <c r="D1103" s="10">
        <v>94</v>
      </c>
      <c r="E1103" s="10">
        <v>85</v>
      </c>
      <c r="F1103" s="10">
        <v>93</v>
      </c>
      <c r="G1103" s="10">
        <v>99</v>
      </c>
      <c r="H1103" s="10">
        <v>90</v>
      </c>
      <c r="I1103" s="10">
        <v>91</v>
      </c>
      <c r="J1103" s="12">
        <v>84</v>
      </c>
    </row>
    <row r="1104" spans="2:10" ht="15.75" hidden="1">
      <c r="B1104" s="32" t="s">
        <v>40</v>
      </c>
      <c r="C1104" s="10">
        <v>97</v>
      </c>
      <c r="D1104" s="10">
        <v>86</v>
      </c>
      <c r="E1104" s="10">
        <v>93</v>
      </c>
      <c r="F1104" s="10">
        <v>99</v>
      </c>
      <c r="G1104" s="10">
        <v>99</v>
      </c>
      <c r="H1104" s="10">
        <v>96</v>
      </c>
      <c r="I1104" s="10">
        <v>97</v>
      </c>
      <c r="J1104" s="12">
        <v>89</v>
      </c>
    </row>
    <row r="1105" spans="2:10" ht="15.75" hidden="1">
      <c r="B1105" s="32" t="s">
        <v>41</v>
      </c>
      <c r="C1105" s="10">
        <v>88</v>
      </c>
      <c r="D1105" s="10">
        <v>87</v>
      </c>
      <c r="E1105" s="10">
        <v>85</v>
      </c>
      <c r="F1105" s="10">
        <v>92</v>
      </c>
      <c r="G1105" s="10">
        <v>91</v>
      </c>
      <c r="H1105" s="10">
        <v>86</v>
      </c>
      <c r="I1105" s="10">
        <v>90</v>
      </c>
      <c r="J1105" s="12">
        <v>84</v>
      </c>
    </row>
    <row r="1106" spans="2:10" ht="15" customHeight="1" hidden="1">
      <c r="B1106" s="32" t="s">
        <v>42</v>
      </c>
      <c r="C1106" s="10">
        <v>97</v>
      </c>
      <c r="D1106" s="10">
        <v>90</v>
      </c>
      <c r="E1106" s="10">
        <v>93</v>
      </c>
      <c r="F1106" s="10">
        <v>98</v>
      </c>
      <c r="G1106" s="10">
        <v>99</v>
      </c>
      <c r="H1106" s="10">
        <v>97</v>
      </c>
      <c r="I1106" s="10">
        <v>97</v>
      </c>
      <c r="J1106" s="12">
        <v>90</v>
      </c>
    </row>
    <row r="1107" spans="2:10" ht="15.75" hidden="1">
      <c r="B1107" s="32" t="s">
        <v>43</v>
      </c>
      <c r="C1107" s="10">
        <v>88</v>
      </c>
      <c r="D1107" s="10">
        <v>82</v>
      </c>
      <c r="E1107" s="10">
        <v>78</v>
      </c>
      <c r="F1107" s="10">
        <v>99</v>
      </c>
      <c r="G1107" s="10">
        <v>94</v>
      </c>
      <c r="H1107" s="10">
        <v>85</v>
      </c>
      <c r="I1107" s="10">
        <v>91</v>
      </c>
      <c r="J1107" s="12">
        <v>79</v>
      </c>
    </row>
    <row r="1108" spans="2:10" ht="15" customHeight="1" hidden="1">
      <c r="B1108" s="32" t="s">
        <v>44</v>
      </c>
      <c r="C1108" s="10">
        <v>91</v>
      </c>
      <c r="D1108" s="10">
        <v>91</v>
      </c>
      <c r="E1108" s="10">
        <v>88</v>
      </c>
      <c r="F1108" s="10">
        <v>92</v>
      </c>
      <c r="G1108" s="10">
        <v>99</v>
      </c>
      <c r="H1108" s="10">
        <v>91</v>
      </c>
      <c r="I1108" s="10">
        <v>91</v>
      </c>
      <c r="J1108" s="12">
        <v>82</v>
      </c>
    </row>
    <row r="1109" spans="2:10" ht="15.75" hidden="1">
      <c r="B1109" s="19" t="s">
        <v>140</v>
      </c>
      <c r="C1109" s="8"/>
      <c r="D1109" s="8"/>
      <c r="E1109" s="8"/>
      <c r="F1109" s="8"/>
      <c r="G1109" s="8"/>
      <c r="H1109" s="8"/>
      <c r="I1109" s="8"/>
      <c r="J1109" s="8"/>
    </row>
    <row r="1110" spans="2:10" ht="15.75" hidden="1">
      <c r="B1110" s="19"/>
      <c r="C1110" s="8"/>
      <c r="D1110" s="8"/>
      <c r="E1110" s="8"/>
      <c r="F1110" s="8"/>
      <c r="G1110" s="8"/>
      <c r="H1110" s="8"/>
      <c r="I1110" s="8"/>
      <c r="J1110" s="21"/>
    </row>
    <row r="1111" spans="2:10" ht="15.75" hidden="1">
      <c r="B1111" s="186" t="s">
        <v>60</v>
      </c>
      <c r="C1111" s="178"/>
      <c r="D1111" s="178"/>
      <c r="E1111" s="178"/>
      <c r="F1111" s="178"/>
      <c r="G1111" s="178"/>
      <c r="H1111" s="178"/>
      <c r="I1111" s="178"/>
      <c r="J1111" s="178"/>
    </row>
    <row r="1112" spans="2:10" ht="15.75" hidden="1">
      <c r="B1112" s="27"/>
      <c r="C1112" s="14" t="s">
        <v>101</v>
      </c>
      <c r="D1112" s="14" t="s">
        <v>67</v>
      </c>
      <c r="E1112" s="14" t="s">
        <v>75</v>
      </c>
      <c r="F1112" s="14" t="s">
        <v>78</v>
      </c>
      <c r="G1112" s="14" t="s">
        <v>126</v>
      </c>
      <c r="H1112" s="14" t="s">
        <v>134</v>
      </c>
      <c r="I1112" s="14" t="s">
        <v>131</v>
      </c>
      <c r="J1112" s="14" t="s">
        <v>124</v>
      </c>
    </row>
    <row r="1113" spans="2:10" ht="15.75" hidden="1">
      <c r="B1113" s="13" t="s">
        <v>104</v>
      </c>
      <c r="C1113" s="10">
        <v>91</v>
      </c>
      <c r="D1113" s="10">
        <v>87</v>
      </c>
      <c r="E1113" s="10">
        <v>89</v>
      </c>
      <c r="F1113" s="10">
        <v>94</v>
      </c>
      <c r="G1113" s="10">
        <v>97</v>
      </c>
      <c r="H1113" s="10">
        <v>88</v>
      </c>
      <c r="I1113" s="10">
        <v>94</v>
      </c>
      <c r="J1113" s="12">
        <v>87</v>
      </c>
    </row>
    <row r="1114" spans="2:10" ht="15" customHeight="1" hidden="1">
      <c r="B1114" s="13" t="s">
        <v>79</v>
      </c>
      <c r="C1114" s="10">
        <v>91</v>
      </c>
      <c r="D1114" s="10">
        <v>87</v>
      </c>
      <c r="E1114" s="10">
        <v>87</v>
      </c>
      <c r="F1114" s="10">
        <v>95</v>
      </c>
      <c r="G1114" s="10">
        <v>97</v>
      </c>
      <c r="H1114" s="10">
        <v>88</v>
      </c>
      <c r="I1114" s="10">
        <v>93</v>
      </c>
      <c r="J1114" s="12">
        <v>86</v>
      </c>
    </row>
    <row r="1115" spans="2:10" ht="15.75" hidden="1">
      <c r="B1115" s="13" t="s">
        <v>80</v>
      </c>
      <c r="C1115" s="10">
        <v>91</v>
      </c>
      <c r="D1115" s="10">
        <v>87</v>
      </c>
      <c r="E1115" s="10">
        <v>86</v>
      </c>
      <c r="F1115" s="10">
        <v>94</v>
      </c>
      <c r="G1115" s="10">
        <v>96</v>
      </c>
      <c r="H1115" s="10">
        <v>88</v>
      </c>
      <c r="I1115" s="10">
        <v>94</v>
      </c>
      <c r="J1115" s="12">
        <v>85</v>
      </c>
    </row>
    <row r="1116" spans="2:10" ht="15.75" hidden="1">
      <c r="B1116" s="32" t="s">
        <v>143</v>
      </c>
      <c r="C1116" s="13">
        <v>86</v>
      </c>
      <c r="D1116" s="10">
        <v>86</v>
      </c>
      <c r="E1116" s="10">
        <v>86</v>
      </c>
      <c r="F1116" s="10">
        <v>86</v>
      </c>
      <c r="G1116" s="10">
        <v>99</v>
      </c>
      <c r="H1116" s="10">
        <v>81</v>
      </c>
      <c r="I1116" s="10">
        <v>92</v>
      </c>
      <c r="J1116" s="12">
        <v>81</v>
      </c>
    </row>
    <row r="1117" spans="2:12" ht="15.75" hidden="1">
      <c r="B1117" s="32" t="s">
        <v>73</v>
      </c>
      <c r="C1117" s="13">
        <v>84</v>
      </c>
      <c r="D1117" s="10">
        <v>84</v>
      </c>
      <c r="E1117" s="10">
        <v>83</v>
      </c>
      <c r="F1117" s="10">
        <v>93</v>
      </c>
      <c r="G1117" s="10">
        <v>87</v>
      </c>
      <c r="H1117" s="10">
        <v>80</v>
      </c>
      <c r="I1117" s="10">
        <v>88</v>
      </c>
      <c r="J1117" s="12">
        <v>83</v>
      </c>
      <c r="K1117" s="8"/>
      <c r="L1117" s="19"/>
    </row>
    <row r="1118" spans="2:12" ht="15.75" hidden="1">
      <c r="B1118" s="32" t="s">
        <v>33</v>
      </c>
      <c r="C1118" s="10">
        <v>91</v>
      </c>
      <c r="D1118" s="10">
        <v>84</v>
      </c>
      <c r="E1118" s="10">
        <v>85</v>
      </c>
      <c r="F1118" s="10">
        <v>95</v>
      </c>
      <c r="G1118" s="10">
        <v>99</v>
      </c>
      <c r="H1118" s="10">
        <v>88</v>
      </c>
      <c r="I1118" s="10">
        <v>94</v>
      </c>
      <c r="J1118" s="12">
        <v>83</v>
      </c>
      <c r="K1118" s="8"/>
      <c r="L1118" s="19"/>
    </row>
    <row r="1119" spans="2:12" ht="15.75" hidden="1">
      <c r="B1119" s="32" t="s">
        <v>34</v>
      </c>
      <c r="C1119" s="10">
        <v>84</v>
      </c>
      <c r="D1119" s="10">
        <v>83</v>
      </c>
      <c r="E1119" s="10">
        <v>80</v>
      </c>
      <c r="F1119" s="10">
        <v>93</v>
      </c>
      <c r="G1119" s="10" t="e">
        <v>#N/A</v>
      </c>
      <c r="H1119" s="10">
        <v>82</v>
      </c>
      <c r="I1119" s="10">
        <v>85</v>
      </c>
      <c r="J1119" s="12">
        <v>80</v>
      </c>
      <c r="K1119" s="21"/>
      <c r="L1119" s="19"/>
    </row>
    <row r="1120" spans="2:12" ht="15.75" hidden="1">
      <c r="B1120" s="32" t="s">
        <v>35</v>
      </c>
      <c r="C1120" s="10">
        <v>96</v>
      </c>
      <c r="D1120" s="10">
        <v>97</v>
      </c>
      <c r="E1120" s="10">
        <v>95</v>
      </c>
      <c r="F1120" s="10">
        <v>97</v>
      </c>
      <c r="G1120" s="10">
        <v>90</v>
      </c>
      <c r="H1120" s="10">
        <v>94</v>
      </c>
      <c r="I1120" s="10">
        <v>98</v>
      </c>
      <c r="J1120" s="12">
        <v>95</v>
      </c>
      <c r="K1120" s="19"/>
      <c r="L1120" s="19"/>
    </row>
    <row r="1121" spans="2:10" ht="15.75" hidden="1">
      <c r="B1121" s="32" t="s">
        <v>95</v>
      </c>
      <c r="C1121" s="10">
        <v>85</v>
      </c>
      <c r="D1121" s="10">
        <v>84</v>
      </c>
      <c r="E1121" s="10">
        <v>83</v>
      </c>
      <c r="F1121" s="10">
        <v>93</v>
      </c>
      <c r="G1121" s="10">
        <v>92</v>
      </c>
      <c r="H1121" s="10">
        <v>81</v>
      </c>
      <c r="I1121" s="10">
        <v>89</v>
      </c>
      <c r="J1121" s="12">
        <v>83</v>
      </c>
    </row>
    <row r="1122" spans="2:10" ht="15.75" hidden="1">
      <c r="B1122" s="32" t="s">
        <v>37</v>
      </c>
      <c r="C1122" s="10">
        <v>90</v>
      </c>
      <c r="D1122" s="10">
        <v>87</v>
      </c>
      <c r="E1122" s="10">
        <v>90</v>
      </c>
      <c r="F1122" s="10">
        <v>91</v>
      </c>
      <c r="G1122" s="10">
        <v>98</v>
      </c>
      <c r="H1122" s="10">
        <v>88</v>
      </c>
      <c r="I1122" s="10">
        <v>93</v>
      </c>
      <c r="J1122" s="12">
        <v>88</v>
      </c>
    </row>
    <row r="1123" spans="2:10" ht="15.75" hidden="1">
      <c r="B1123" s="32" t="s">
        <v>38</v>
      </c>
      <c r="C1123" s="10">
        <v>82</v>
      </c>
      <c r="D1123" s="10">
        <v>82</v>
      </c>
      <c r="E1123" s="10">
        <v>88</v>
      </c>
      <c r="F1123" s="10">
        <v>62</v>
      </c>
      <c r="G1123" s="10" t="e">
        <v>#N/A</v>
      </c>
      <c r="H1123" s="10">
        <v>79</v>
      </c>
      <c r="I1123" s="10">
        <v>86</v>
      </c>
      <c r="J1123" s="12">
        <v>79</v>
      </c>
    </row>
    <row r="1124" spans="2:10" ht="15.75" hidden="1">
      <c r="B1124" s="32" t="s">
        <v>102</v>
      </c>
      <c r="C1124" s="10">
        <v>89</v>
      </c>
      <c r="D1124" s="10">
        <v>96</v>
      </c>
      <c r="E1124" s="10">
        <v>81</v>
      </c>
      <c r="F1124" s="10">
        <v>93</v>
      </c>
      <c r="G1124" s="10">
        <v>99</v>
      </c>
      <c r="H1124" s="10">
        <v>86</v>
      </c>
      <c r="I1124" s="10">
        <v>91</v>
      </c>
      <c r="J1124" s="12">
        <v>83</v>
      </c>
    </row>
    <row r="1125" spans="2:10" ht="15.75" hidden="1">
      <c r="B1125" s="32" t="s">
        <v>40</v>
      </c>
      <c r="C1125" s="10">
        <v>97</v>
      </c>
      <c r="D1125" s="10">
        <v>92</v>
      </c>
      <c r="E1125" s="10">
        <v>93</v>
      </c>
      <c r="F1125" s="10">
        <v>98</v>
      </c>
      <c r="G1125" s="10">
        <v>99</v>
      </c>
      <c r="H1125" s="10">
        <v>96</v>
      </c>
      <c r="I1125" s="10">
        <v>97</v>
      </c>
      <c r="J1125" s="12">
        <v>92</v>
      </c>
    </row>
    <row r="1126" spans="2:10" ht="15.75" hidden="1">
      <c r="B1126" s="32" t="s">
        <v>41</v>
      </c>
      <c r="C1126" s="10">
        <v>92</v>
      </c>
      <c r="D1126" s="10">
        <v>91</v>
      </c>
      <c r="E1126" s="10">
        <v>91</v>
      </c>
      <c r="F1126" s="10">
        <v>92</v>
      </c>
      <c r="G1126" s="10">
        <v>95</v>
      </c>
      <c r="H1126" s="10">
        <v>88</v>
      </c>
      <c r="I1126" s="10">
        <v>95</v>
      </c>
      <c r="J1126" s="12">
        <v>89</v>
      </c>
    </row>
    <row r="1127" spans="2:10" ht="15" customHeight="1" hidden="1">
      <c r="B1127" s="32" t="s">
        <v>42</v>
      </c>
      <c r="C1127" s="10">
        <v>96</v>
      </c>
      <c r="D1127" s="10">
        <v>94</v>
      </c>
      <c r="E1127" s="10">
        <v>89</v>
      </c>
      <c r="F1127" s="10">
        <v>96</v>
      </c>
      <c r="G1127" s="10">
        <v>99</v>
      </c>
      <c r="H1127" s="10">
        <v>93</v>
      </c>
      <c r="I1127" s="10">
        <v>98</v>
      </c>
      <c r="J1127" s="12">
        <v>89</v>
      </c>
    </row>
    <row r="1128" spans="2:10" ht="15.75" hidden="1">
      <c r="B1128" s="32" t="s">
        <v>43</v>
      </c>
      <c r="C1128" s="10">
        <v>93</v>
      </c>
      <c r="D1128" s="10">
        <v>89</v>
      </c>
      <c r="E1128" s="10">
        <v>89</v>
      </c>
      <c r="F1128" s="10">
        <v>99</v>
      </c>
      <c r="G1128" s="10">
        <v>97</v>
      </c>
      <c r="H1128" s="10">
        <v>92</v>
      </c>
      <c r="I1128" s="10">
        <v>95</v>
      </c>
      <c r="J1128" s="12">
        <v>88</v>
      </c>
    </row>
    <row r="1129" spans="2:10" ht="15" customHeight="1" hidden="1">
      <c r="B1129" s="32" t="s">
        <v>44</v>
      </c>
      <c r="C1129" s="10">
        <v>96</v>
      </c>
      <c r="D1129" s="10">
        <v>94</v>
      </c>
      <c r="E1129" s="10">
        <v>96</v>
      </c>
      <c r="F1129" s="10">
        <v>95</v>
      </c>
      <c r="G1129" s="10">
        <v>99</v>
      </c>
      <c r="H1129" s="10">
        <v>93</v>
      </c>
      <c r="I1129" s="10">
        <v>98</v>
      </c>
      <c r="J1129" s="12">
        <v>92</v>
      </c>
    </row>
    <row r="1130" spans="2:10" ht="15.75" hidden="1">
      <c r="B1130" s="19" t="s">
        <v>140</v>
      </c>
      <c r="C1130" s="8"/>
      <c r="D1130" s="8"/>
      <c r="E1130" s="8"/>
      <c r="F1130" s="8"/>
      <c r="G1130" s="8"/>
      <c r="H1130" s="8"/>
      <c r="I1130" s="8"/>
      <c r="J1130" s="8"/>
    </row>
    <row r="1131" spans="2:10" ht="15.75" hidden="1">
      <c r="B1131" s="19"/>
      <c r="C1131" s="8"/>
      <c r="D1131" s="8"/>
      <c r="E1131" s="8"/>
      <c r="F1131" s="8"/>
      <c r="G1131" s="8"/>
      <c r="H1131" s="8"/>
      <c r="I1131" s="8"/>
      <c r="J1131" s="21"/>
    </row>
    <row r="1132" spans="2:10" ht="15.75" hidden="1">
      <c r="B1132" s="186" t="s">
        <v>61</v>
      </c>
      <c r="C1132" s="178"/>
      <c r="D1132" s="178"/>
      <c r="E1132" s="178"/>
      <c r="F1132" s="178"/>
      <c r="G1132" s="178"/>
      <c r="H1132" s="178"/>
      <c r="I1132" s="178"/>
      <c r="J1132" s="178"/>
    </row>
    <row r="1133" spans="2:10" ht="78.75" hidden="1">
      <c r="B1133" s="27"/>
      <c r="C1133" s="27" t="s">
        <v>101</v>
      </c>
      <c r="D1133" s="27" t="s">
        <v>77</v>
      </c>
      <c r="E1133" s="27" t="s">
        <v>132</v>
      </c>
      <c r="F1133" s="27" t="s">
        <v>78</v>
      </c>
      <c r="G1133" s="27" t="s">
        <v>135</v>
      </c>
      <c r="H1133" s="27" t="s">
        <v>134</v>
      </c>
      <c r="I1133" s="27" t="s">
        <v>131</v>
      </c>
      <c r="J1133" s="27" t="s">
        <v>71</v>
      </c>
    </row>
    <row r="1134" spans="2:10" ht="15.75" hidden="1">
      <c r="B1134" s="13" t="s">
        <v>104</v>
      </c>
      <c r="C1134" s="10">
        <v>80</v>
      </c>
      <c r="D1134" s="10">
        <v>65</v>
      </c>
      <c r="E1134" s="10">
        <v>74</v>
      </c>
      <c r="F1134" s="10">
        <v>89</v>
      </c>
      <c r="G1134" s="10">
        <v>93</v>
      </c>
      <c r="H1134" s="10">
        <v>81</v>
      </c>
      <c r="I1134" s="10">
        <v>79</v>
      </c>
      <c r="J1134" s="12">
        <v>72</v>
      </c>
    </row>
    <row r="1135" spans="2:10" ht="15" customHeight="1" hidden="1">
      <c r="B1135" s="13" t="s">
        <v>79</v>
      </c>
      <c r="C1135" s="10">
        <v>80</v>
      </c>
      <c r="D1135" s="10">
        <v>65</v>
      </c>
      <c r="E1135" s="10">
        <v>74</v>
      </c>
      <c r="F1135" s="10">
        <v>91</v>
      </c>
      <c r="G1135" s="10">
        <v>94</v>
      </c>
      <c r="H1135" s="10">
        <v>81</v>
      </c>
      <c r="I1135" s="10">
        <v>80</v>
      </c>
      <c r="J1135" s="12">
        <v>71</v>
      </c>
    </row>
    <row r="1136" spans="2:10" ht="15.75" hidden="1">
      <c r="B1136" s="13" t="s">
        <v>80</v>
      </c>
      <c r="C1136" s="10">
        <v>82</v>
      </c>
      <c r="D1136" s="10">
        <v>67</v>
      </c>
      <c r="E1136" s="10">
        <v>72</v>
      </c>
      <c r="F1136" s="10">
        <v>89</v>
      </c>
      <c r="G1136" s="10">
        <v>90</v>
      </c>
      <c r="H1136" s="10">
        <v>83</v>
      </c>
      <c r="I1136" s="10">
        <v>81</v>
      </c>
      <c r="J1136" s="12">
        <v>71</v>
      </c>
    </row>
    <row r="1137" spans="2:10" ht="15.75" hidden="1">
      <c r="B1137" s="32" t="s">
        <v>143</v>
      </c>
      <c r="C1137" s="13">
        <v>66</v>
      </c>
      <c r="D1137" s="10">
        <v>63</v>
      </c>
      <c r="E1137" s="10">
        <v>59</v>
      </c>
      <c r="F1137" s="10">
        <v>81</v>
      </c>
      <c r="G1137" s="10">
        <v>63</v>
      </c>
      <c r="H1137" s="10">
        <v>64</v>
      </c>
      <c r="I1137" s="10">
        <v>69</v>
      </c>
      <c r="J1137" s="12">
        <v>55</v>
      </c>
    </row>
    <row r="1138" spans="2:12" ht="15.75" hidden="1">
      <c r="B1138" s="32" t="s">
        <v>73</v>
      </c>
      <c r="C1138" s="13">
        <v>69</v>
      </c>
      <c r="D1138" s="10">
        <v>61</v>
      </c>
      <c r="E1138" s="10">
        <v>71</v>
      </c>
      <c r="F1138" s="10">
        <v>84</v>
      </c>
      <c r="G1138" s="10">
        <v>88</v>
      </c>
      <c r="H1138" s="10">
        <v>69</v>
      </c>
      <c r="I1138" s="10">
        <v>69</v>
      </c>
      <c r="J1138" s="12">
        <v>67</v>
      </c>
      <c r="K1138" s="8"/>
      <c r="L1138" s="19"/>
    </row>
    <row r="1139" spans="2:12" ht="15.75" hidden="1">
      <c r="B1139" s="32" t="s">
        <v>33</v>
      </c>
      <c r="C1139" s="10">
        <v>83</v>
      </c>
      <c r="D1139" s="10">
        <v>70</v>
      </c>
      <c r="E1139" s="10">
        <v>71</v>
      </c>
      <c r="F1139" s="10">
        <v>90</v>
      </c>
      <c r="G1139" s="10">
        <v>93</v>
      </c>
      <c r="H1139" s="10">
        <v>85</v>
      </c>
      <c r="I1139" s="10">
        <v>80</v>
      </c>
      <c r="J1139" s="12">
        <v>69</v>
      </c>
      <c r="K1139" s="8"/>
      <c r="L1139" s="19"/>
    </row>
    <row r="1140" spans="2:12" ht="15.75" hidden="1">
      <c r="B1140" s="32" t="s">
        <v>34</v>
      </c>
      <c r="C1140" s="10">
        <v>60</v>
      </c>
      <c r="D1140" s="10">
        <v>57</v>
      </c>
      <c r="E1140" s="10">
        <v>67</v>
      </c>
      <c r="F1140" s="10">
        <v>71</v>
      </c>
      <c r="G1140" s="10" t="e">
        <v>#N/A</v>
      </c>
      <c r="H1140" s="10">
        <v>64</v>
      </c>
      <c r="I1140" s="10">
        <v>56</v>
      </c>
      <c r="J1140" s="12">
        <v>54</v>
      </c>
      <c r="K1140" s="21"/>
      <c r="L1140" s="19"/>
    </row>
    <row r="1141" spans="2:12" ht="15.75" hidden="1">
      <c r="B1141" s="32" t="s">
        <v>35</v>
      </c>
      <c r="C1141" s="10">
        <v>65</v>
      </c>
      <c r="D1141" s="10">
        <v>54</v>
      </c>
      <c r="E1141" s="10">
        <v>69</v>
      </c>
      <c r="F1141" s="10">
        <v>85</v>
      </c>
      <c r="G1141" s="10">
        <v>73</v>
      </c>
      <c r="H1141" s="10">
        <v>70</v>
      </c>
      <c r="I1141" s="10">
        <v>60</v>
      </c>
      <c r="J1141" s="12">
        <v>60</v>
      </c>
      <c r="K1141" s="19"/>
      <c r="L1141" s="19"/>
    </row>
    <row r="1142" spans="2:10" ht="15.75" hidden="1">
      <c r="B1142" s="32" t="s">
        <v>95</v>
      </c>
      <c r="C1142" s="10">
        <v>74</v>
      </c>
      <c r="D1142" s="10">
        <v>64</v>
      </c>
      <c r="E1142" s="10">
        <v>73</v>
      </c>
      <c r="F1142" s="10">
        <v>90</v>
      </c>
      <c r="G1142" s="10">
        <v>95</v>
      </c>
      <c r="H1142" s="10">
        <v>75</v>
      </c>
      <c r="I1142" s="10">
        <v>72</v>
      </c>
      <c r="J1142" s="12">
        <v>70</v>
      </c>
    </row>
    <row r="1143" spans="2:10" ht="15.75" hidden="1">
      <c r="B1143" s="32" t="s">
        <v>37</v>
      </c>
      <c r="C1143" s="10">
        <v>73</v>
      </c>
      <c r="D1143" s="10">
        <v>62</v>
      </c>
      <c r="E1143" s="10">
        <v>70</v>
      </c>
      <c r="F1143" s="10">
        <v>82</v>
      </c>
      <c r="G1143" s="10">
        <v>87</v>
      </c>
      <c r="H1143" s="10">
        <v>76</v>
      </c>
      <c r="I1143" s="10">
        <v>70</v>
      </c>
      <c r="J1143" s="12">
        <v>69</v>
      </c>
    </row>
    <row r="1144" spans="2:10" ht="15.75" hidden="1">
      <c r="B1144" s="32" t="s">
        <v>38</v>
      </c>
      <c r="C1144" s="10">
        <v>56</v>
      </c>
      <c r="D1144" s="10">
        <v>53</v>
      </c>
      <c r="E1144" s="10">
        <v>66</v>
      </c>
      <c r="F1144" s="10">
        <v>65</v>
      </c>
      <c r="G1144" s="10" t="e">
        <v>#N/A</v>
      </c>
      <c r="H1144" s="10">
        <v>56</v>
      </c>
      <c r="I1144" s="10">
        <v>56</v>
      </c>
      <c r="J1144" s="12">
        <v>51</v>
      </c>
    </row>
    <row r="1145" spans="2:10" ht="15.75" hidden="1">
      <c r="B1145" s="32" t="s">
        <v>102</v>
      </c>
      <c r="C1145" s="10">
        <v>72</v>
      </c>
      <c r="D1145" s="10">
        <v>65</v>
      </c>
      <c r="E1145" s="10">
        <v>58</v>
      </c>
      <c r="F1145" s="10">
        <v>80</v>
      </c>
      <c r="G1145" s="10">
        <v>78</v>
      </c>
      <c r="H1145" s="10">
        <v>73</v>
      </c>
      <c r="I1145" s="10">
        <v>72</v>
      </c>
      <c r="J1145" s="12">
        <v>65</v>
      </c>
    </row>
    <row r="1146" spans="2:10" ht="15.75" hidden="1">
      <c r="B1146" s="32" t="s">
        <v>40</v>
      </c>
      <c r="C1146" s="10">
        <v>97</v>
      </c>
      <c r="D1146" s="10">
        <v>88</v>
      </c>
      <c r="E1146" s="10">
        <v>93</v>
      </c>
      <c r="F1146" s="10">
        <v>99</v>
      </c>
      <c r="G1146" s="10">
        <v>97</v>
      </c>
      <c r="H1146" s="10">
        <v>98</v>
      </c>
      <c r="I1146" s="10">
        <v>97</v>
      </c>
      <c r="J1146" s="12">
        <v>92</v>
      </c>
    </row>
    <row r="1147" spans="2:10" ht="13.5" customHeight="1" hidden="1">
      <c r="B1147" s="32" t="s">
        <v>41</v>
      </c>
      <c r="C1147" s="10">
        <v>83</v>
      </c>
      <c r="D1147" s="10">
        <v>76</v>
      </c>
      <c r="E1147" s="10">
        <v>82</v>
      </c>
      <c r="F1147" s="10">
        <v>87</v>
      </c>
      <c r="G1147" s="10">
        <v>88</v>
      </c>
      <c r="H1147" s="10">
        <v>83</v>
      </c>
      <c r="I1147" s="10">
        <v>83</v>
      </c>
      <c r="J1147" s="12">
        <v>77</v>
      </c>
    </row>
    <row r="1148" spans="2:10" ht="15" customHeight="1" hidden="1">
      <c r="B1148" s="32" t="s">
        <v>42</v>
      </c>
      <c r="C1148" s="10">
        <v>95</v>
      </c>
      <c r="D1148" s="10">
        <v>86</v>
      </c>
      <c r="E1148" s="10">
        <v>89</v>
      </c>
      <c r="F1148" s="10">
        <v>97</v>
      </c>
      <c r="G1148" s="10">
        <v>98</v>
      </c>
      <c r="H1148" s="10">
        <v>96</v>
      </c>
      <c r="I1148" s="10">
        <v>95</v>
      </c>
      <c r="J1148" s="12">
        <v>85</v>
      </c>
    </row>
    <row r="1149" spans="2:10" ht="15.75" hidden="1">
      <c r="B1149" s="32" t="s">
        <v>43</v>
      </c>
      <c r="C1149" s="10">
        <v>80</v>
      </c>
      <c r="D1149" s="10">
        <v>66</v>
      </c>
      <c r="E1149" s="10">
        <v>67</v>
      </c>
      <c r="F1149" s="10">
        <v>95</v>
      </c>
      <c r="G1149" s="10">
        <v>89</v>
      </c>
      <c r="H1149" s="10">
        <v>79</v>
      </c>
      <c r="I1149" s="10">
        <v>81</v>
      </c>
      <c r="J1149" s="12">
        <v>68</v>
      </c>
    </row>
    <row r="1150" spans="2:10" ht="15" customHeight="1" hidden="1">
      <c r="B1150" s="32" t="s">
        <v>44</v>
      </c>
      <c r="C1150" s="10">
        <v>84</v>
      </c>
      <c r="D1150" s="10">
        <v>73</v>
      </c>
      <c r="E1150" s="10">
        <v>76</v>
      </c>
      <c r="F1150" s="10">
        <v>88</v>
      </c>
      <c r="G1150" s="10">
        <v>91</v>
      </c>
      <c r="H1150" s="10">
        <v>82</v>
      </c>
      <c r="I1150" s="10">
        <v>87</v>
      </c>
      <c r="J1150" s="12">
        <v>72</v>
      </c>
    </row>
    <row r="1151" spans="2:10" ht="15.75" hidden="1">
      <c r="B1151" s="19" t="s">
        <v>140</v>
      </c>
      <c r="C1151" s="8"/>
      <c r="D1151" s="8"/>
      <c r="E1151" s="8"/>
      <c r="F1151" s="8"/>
      <c r="G1151" s="8"/>
      <c r="H1151" s="8"/>
      <c r="I1151" s="8"/>
      <c r="J1151" s="8"/>
    </row>
    <row r="1152" spans="2:10" ht="15.75" hidden="1">
      <c r="B1152" s="19"/>
      <c r="C1152" s="8"/>
      <c r="D1152" s="8"/>
      <c r="E1152" s="8"/>
      <c r="F1152" s="8"/>
      <c r="G1152" s="8"/>
      <c r="H1152" s="8"/>
      <c r="I1152" s="8"/>
      <c r="J1152" s="21"/>
    </row>
    <row r="1153" spans="2:10" ht="15.75" hidden="1">
      <c r="B1153" s="186" t="s">
        <v>62</v>
      </c>
      <c r="C1153" s="178"/>
      <c r="D1153" s="178"/>
      <c r="E1153" s="178"/>
      <c r="F1153" s="178"/>
      <c r="G1153" s="178"/>
      <c r="H1153" s="178"/>
      <c r="I1153" s="178"/>
      <c r="J1153" s="178"/>
    </row>
    <row r="1154" spans="2:10" ht="15.75" hidden="1">
      <c r="B1154" s="27"/>
      <c r="C1154" s="14" t="s">
        <v>101</v>
      </c>
      <c r="D1154" s="14" t="s">
        <v>67</v>
      </c>
      <c r="E1154" s="14" t="s">
        <v>75</v>
      </c>
      <c r="F1154" s="14" t="s">
        <v>78</v>
      </c>
      <c r="G1154" s="14" t="s">
        <v>126</v>
      </c>
      <c r="H1154" s="14" t="s">
        <v>134</v>
      </c>
      <c r="I1154" s="14" t="s">
        <v>131</v>
      </c>
      <c r="J1154" s="14" t="s">
        <v>124</v>
      </c>
    </row>
    <row r="1155" spans="2:10" ht="15.75" hidden="1">
      <c r="B1155" s="13" t="s">
        <v>104</v>
      </c>
      <c r="C1155" s="10">
        <v>91</v>
      </c>
      <c r="D1155" s="10">
        <v>86</v>
      </c>
      <c r="E1155" s="10">
        <v>88</v>
      </c>
      <c r="F1155" s="10">
        <v>96</v>
      </c>
      <c r="G1155" s="10">
        <v>96</v>
      </c>
      <c r="H1155" s="10">
        <v>91</v>
      </c>
      <c r="I1155" s="10">
        <v>92</v>
      </c>
      <c r="J1155" s="12">
        <v>87</v>
      </c>
    </row>
    <row r="1156" spans="2:10" ht="15" customHeight="1" hidden="1">
      <c r="B1156" s="13" t="s">
        <v>79</v>
      </c>
      <c r="C1156" s="10">
        <v>90</v>
      </c>
      <c r="D1156" s="10">
        <v>86</v>
      </c>
      <c r="E1156" s="10">
        <v>84</v>
      </c>
      <c r="F1156" s="10">
        <v>97</v>
      </c>
      <c r="G1156" s="10">
        <v>97</v>
      </c>
      <c r="H1156" s="10">
        <v>89</v>
      </c>
      <c r="I1156" s="10">
        <v>91</v>
      </c>
      <c r="J1156" s="12">
        <v>84</v>
      </c>
    </row>
    <row r="1157" spans="2:10" ht="15.75" hidden="1">
      <c r="B1157" s="13" t="s">
        <v>80</v>
      </c>
      <c r="C1157" s="10">
        <v>93</v>
      </c>
      <c r="D1157" s="10">
        <v>87</v>
      </c>
      <c r="E1157" s="10">
        <v>87</v>
      </c>
      <c r="F1157" s="10">
        <v>96</v>
      </c>
      <c r="G1157" s="10">
        <v>95</v>
      </c>
      <c r="H1157" s="10">
        <v>92</v>
      </c>
      <c r="I1157" s="10">
        <v>93</v>
      </c>
      <c r="J1157" s="12">
        <v>87</v>
      </c>
    </row>
    <row r="1158" spans="2:10" ht="15.75" hidden="1">
      <c r="B1158" s="32" t="s">
        <v>143</v>
      </c>
      <c r="C1158" s="13">
        <v>95</v>
      </c>
      <c r="D1158" s="10">
        <v>92</v>
      </c>
      <c r="E1158" s="10">
        <v>94</v>
      </c>
      <c r="F1158" s="10">
        <v>99</v>
      </c>
      <c r="G1158" s="10">
        <v>99</v>
      </c>
      <c r="H1158" s="10">
        <v>95</v>
      </c>
      <c r="I1158" s="10">
        <v>94</v>
      </c>
      <c r="J1158" s="12">
        <v>89</v>
      </c>
    </row>
    <row r="1159" spans="2:12" ht="15.75" hidden="1">
      <c r="B1159" s="32" t="s">
        <v>73</v>
      </c>
      <c r="C1159" s="13">
        <v>81</v>
      </c>
      <c r="D1159" s="10">
        <v>82</v>
      </c>
      <c r="E1159" s="10">
        <v>79</v>
      </c>
      <c r="F1159" s="10">
        <v>95</v>
      </c>
      <c r="G1159" s="10">
        <v>93</v>
      </c>
      <c r="H1159" s="10">
        <v>79</v>
      </c>
      <c r="I1159" s="10">
        <v>83</v>
      </c>
      <c r="J1159" s="12">
        <v>80</v>
      </c>
      <c r="K1159" s="8"/>
      <c r="L1159" s="19"/>
    </row>
    <row r="1160" spans="2:10" ht="15.75" hidden="1">
      <c r="B1160" s="32" t="s">
        <v>33</v>
      </c>
      <c r="C1160" s="10">
        <v>88</v>
      </c>
      <c r="D1160" s="10">
        <v>80</v>
      </c>
      <c r="E1160" s="10">
        <v>75</v>
      </c>
      <c r="F1160" s="10">
        <v>95</v>
      </c>
      <c r="G1160" s="10">
        <v>99</v>
      </c>
      <c r="H1160" s="10">
        <v>88</v>
      </c>
      <c r="I1160" s="10">
        <v>89</v>
      </c>
      <c r="J1160" s="12">
        <v>75</v>
      </c>
    </row>
    <row r="1161" spans="2:12" ht="15.75" hidden="1">
      <c r="B1161" s="32" t="s">
        <v>34</v>
      </c>
      <c r="C1161" s="10">
        <v>88</v>
      </c>
      <c r="D1161" s="10">
        <v>88</v>
      </c>
      <c r="E1161" s="10">
        <v>81</v>
      </c>
      <c r="F1161" s="10">
        <v>92</v>
      </c>
      <c r="G1161" s="10" t="e">
        <v>#N/A</v>
      </c>
      <c r="H1161" s="10">
        <v>86</v>
      </c>
      <c r="I1161" s="10">
        <v>90</v>
      </c>
      <c r="J1161" s="12">
        <v>83</v>
      </c>
      <c r="K1161" s="21"/>
      <c r="L1161" s="19"/>
    </row>
    <row r="1162" spans="2:12" ht="15.75" hidden="1">
      <c r="B1162" s="32" t="s">
        <v>35</v>
      </c>
      <c r="C1162" s="10">
        <v>94</v>
      </c>
      <c r="D1162" s="10">
        <v>92</v>
      </c>
      <c r="E1162" s="10">
        <v>94</v>
      </c>
      <c r="F1162" s="10">
        <v>98</v>
      </c>
      <c r="G1162" s="10">
        <v>99</v>
      </c>
      <c r="H1162" s="10">
        <v>93</v>
      </c>
      <c r="I1162" s="10">
        <v>95</v>
      </c>
      <c r="J1162" s="12">
        <v>93</v>
      </c>
      <c r="K1162" s="19"/>
      <c r="L1162" s="19"/>
    </row>
    <row r="1163" spans="2:10" ht="15.75" hidden="1">
      <c r="B1163" s="32" t="s">
        <v>95</v>
      </c>
      <c r="C1163" s="10">
        <v>89</v>
      </c>
      <c r="D1163" s="10">
        <v>87</v>
      </c>
      <c r="E1163" s="10">
        <v>87</v>
      </c>
      <c r="F1163" s="10">
        <v>97</v>
      </c>
      <c r="G1163" s="10">
        <v>96</v>
      </c>
      <c r="H1163" s="10">
        <v>89</v>
      </c>
      <c r="I1163" s="10">
        <v>89</v>
      </c>
      <c r="J1163" s="12">
        <v>87</v>
      </c>
    </row>
    <row r="1164" spans="2:10" ht="15.75" hidden="1">
      <c r="B1164" s="32" t="s">
        <v>37</v>
      </c>
      <c r="C1164" s="10">
        <v>90</v>
      </c>
      <c r="D1164" s="10">
        <v>88</v>
      </c>
      <c r="E1164" s="10">
        <v>88</v>
      </c>
      <c r="F1164" s="10">
        <v>94</v>
      </c>
      <c r="G1164" s="10">
        <v>89</v>
      </c>
      <c r="H1164" s="10">
        <v>89</v>
      </c>
      <c r="I1164" s="10">
        <v>91</v>
      </c>
      <c r="J1164" s="12">
        <v>88</v>
      </c>
    </row>
    <row r="1165" spans="2:10" ht="15.75" hidden="1">
      <c r="B1165" s="32" t="s">
        <v>38</v>
      </c>
      <c r="C1165" s="10">
        <v>72</v>
      </c>
      <c r="D1165" s="10">
        <v>68</v>
      </c>
      <c r="E1165" s="10">
        <v>83</v>
      </c>
      <c r="F1165" s="10">
        <v>84</v>
      </c>
      <c r="G1165" s="10" t="e">
        <v>#N/A</v>
      </c>
      <c r="H1165" s="10">
        <v>71</v>
      </c>
      <c r="I1165" s="10">
        <v>73</v>
      </c>
      <c r="J1165" s="12">
        <v>70</v>
      </c>
    </row>
    <row r="1166" spans="2:10" ht="15.75" hidden="1">
      <c r="B1166" s="32" t="s">
        <v>102</v>
      </c>
      <c r="C1166" s="10">
        <v>86</v>
      </c>
      <c r="D1166" s="10">
        <v>88</v>
      </c>
      <c r="E1166" s="10">
        <v>78</v>
      </c>
      <c r="F1166" s="10">
        <v>92</v>
      </c>
      <c r="G1166" s="10" t="e">
        <v>#N/A</v>
      </c>
      <c r="H1166" s="10">
        <v>86</v>
      </c>
      <c r="I1166" s="10">
        <v>87</v>
      </c>
      <c r="J1166" s="12">
        <v>74</v>
      </c>
    </row>
    <row r="1167" spans="2:10" ht="15.75" hidden="1">
      <c r="B1167" s="32" t="s">
        <v>40</v>
      </c>
      <c r="C1167" s="10">
        <v>97</v>
      </c>
      <c r="D1167" s="10">
        <v>91</v>
      </c>
      <c r="E1167" s="10">
        <v>93</v>
      </c>
      <c r="F1167" s="10">
        <v>99</v>
      </c>
      <c r="G1167" s="10">
        <v>99</v>
      </c>
      <c r="H1167" s="10">
        <v>97</v>
      </c>
      <c r="I1167" s="10">
        <v>97</v>
      </c>
      <c r="J1167" s="12">
        <v>91</v>
      </c>
    </row>
    <row r="1168" spans="2:10" ht="15.75" hidden="1">
      <c r="B1168" s="32" t="s">
        <v>41</v>
      </c>
      <c r="C1168" s="10">
        <v>92</v>
      </c>
      <c r="D1168" s="10">
        <v>90</v>
      </c>
      <c r="E1168" s="10">
        <v>87</v>
      </c>
      <c r="F1168" s="10">
        <v>95</v>
      </c>
      <c r="G1168" s="10">
        <v>93</v>
      </c>
      <c r="H1168" s="10">
        <v>90</v>
      </c>
      <c r="I1168" s="10">
        <v>93</v>
      </c>
      <c r="J1168" s="12">
        <v>87</v>
      </c>
    </row>
    <row r="1169" spans="2:10" ht="15" customHeight="1" hidden="1">
      <c r="B1169" s="32" t="s">
        <v>42</v>
      </c>
      <c r="C1169" s="10">
        <v>98</v>
      </c>
      <c r="D1169" s="10">
        <v>92</v>
      </c>
      <c r="E1169" s="10">
        <v>94</v>
      </c>
      <c r="F1169" s="10">
        <v>98</v>
      </c>
      <c r="G1169" s="10">
        <v>99</v>
      </c>
      <c r="H1169" s="10">
        <v>97</v>
      </c>
      <c r="I1169" s="10">
        <v>98</v>
      </c>
      <c r="J1169" s="12">
        <v>91</v>
      </c>
    </row>
    <row r="1170" spans="2:10" ht="15" customHeight="1" hidden="1">
      <c r="B1170" s="32" t="s">
        <v>43</v>
      </c>
      <c r="C1170" s="10">
        <v>89</v>
      </c>
      <c r="D1170" s="10">
        <v>82</v>
      </c>
      <c r="E1170" s="10">
        <v>81</v>
      </c>
      <c r="F1170" s="10">
        <v>97</v>
      </c>
      <c r="G1170" s="10">
        <v>98</v>
      </c>
      <c r="H1170" s="10">
        <v>88</v>
      </c>
      <c r="I1170" s="10">
        <v>90</v>
      </c>
      <c r="J1170" s="12">
        <v>82</v>
      </c>
    </row>
    <row r="1171" spans="2:10" ht="15" customHeight="1" hidden="1">
      <c r="B1171" s="32" t="s">
        <v>44</v>
      </c>
      <c r="C1171" s="10">
        <v>95</v>
      </c>
      <c r="D1171" s="10">
        <v>96</v>
      </c>
      <c r="E1171" s="10">
        <v>91</v>
      </c>
      <c r="F1171" s="10">
        <v>95</v>
      </c>
      <c r="G1171" s="10">
        <v>99</v>
      </c>
      <c r="H1171" s="10">
        <v>94</v>
      </c>
      <c r="I1171" s="10">
        <v>96</v>
      </c>
      <c r="J1171" s="12">
        <v>91</v>
      </c>
    </row>
    <row r="1172" spans="2:10" ht="15.75" hidden="1">
      <c r="B1172" s="19" t="s">
        <v>82</v>
      </c>
      <c r="C1172" s="8"/>
      <c r="D1172" s="8"/>
      <c r="E1172" s="8"/>
      <c r="F1172" s="8"/>
      <c r="G1172" s="8"/>
      <c r="H1172" s="8"/>
      <c r="I1172" s="8"/>
      <c r="J1172" s="8"/>
    </row>
    <row r="1173" spans="2:10" ht="15.75" hidden="1">
      <c r="B1173" s="19"/>
      <c r="C1173" s="8"/>
      <c r="D1173" s="8"/>
      <c r="E1173" s="8"/>
      <c r="F1173" s="8"/>
      <c r="G1173" s="8"/>
      <c r="H1173" s="8"/>
      <c r="I1173" s="8"/>
      <c r="J1173" s="21"/>
    </row>
    <row r="1174" spans="2:10" ht="15.75" hidden="1">
      <c r="B1174" s="186" t="s">
        <v>63</v>
      </c>
      <c r="C1174" s="178"/>
      <c r="D1174" s="178"/>
      <c r="E1174" s="178"/>
      <c r="F1174" s="178"/>
      <c r="G1174" s="178"/>
      <c r="H1174" s="178"/>
      <c r="I1174" s="178"/>
      <c r="J1174" s="178"/>
    </row>
    <row r="1175" spans="2:10" ht="15.75" hidden="1">
      <c r="B1175" s="27"/>
      <c r="C1175" s="14" t="s">
        <v>101</v>
      </c>
      <c r="D1175" s="14" t="s">
        <v>67</v>
      </c>
      <c r="E1175" s="14" t="s">
        <v>75</v>
      </c>
      <c r="F1175" s="14" t="s">
        <v>78</v>
      </c>
      <c r="G1175" s="14" t="s">
        <v>126</v>
      </c>
      <c r="H1175" s="14" t="s">
        <v>134</v>
      </c>
      <c r="I1175" s="14" t="s">
        <v>131</v>
      </c>
      <c r="J1175" s="14" t="s">
        <v>124</v>
      </c>
    </row>
    <row r="1176" spans="2:10" ht="15.75" hidden="1">
      <c r="B1176" s="13" t="s">
        <v>104</v>
      </c>
      <c r="C1176" s="10">
        <v>91</v>
      </c>
      <c r="D1176" s="10">
        <v>86</v>
      </c>
      <c r="E1176" s="10">
        <v>88</v>
      </c>
      <c r="F1176" s="10">
        <v>94</v>
      </c>
      <c r="G1176" s="10">
        <v>96</v>
      </c>
      <c r="H1176" s="10">
        <v>88</v>
      </c>
      <c r="I1176" s="10">
        <v>93</v>
      </c>
      <c r="J1176" s="12">
        <v>87</v>
      </c>
    </row>
    <row r="1177" spans="2:10" ht="15" customHeight="1" hidden="1">
      <c r="B1177" s="13" t="s">
        <v>79</v>
      </c>
      <c r="C1177" s="10">
        <v>90</v>
      </c>
      <c r="D1177" s="10">
        <v>87</v>
      </c>
      <c r="E1177" s="10">
        <v>86</v>
      </c>
      <c r="F1177" s="10">
        <v>95</v>
      </c>
      <c r="G1177" s="10">
        <v>96</v>
      </c>
      <c r="H1177" s="10">
        <v>88</v>
      </c>
      <c r="I1177" s="10">
        <v>93</v>
      </c>
      <c r="J1177" s="12">
        <v>86</v>
      </c>
    </row>
    <row r="1178" spans="2:10" ht="15.75" hidden="1">
      <c r="B1178" s="13" t="s">
        <v>80</v>
      </c>
      <c r="C1178" s="10">
        <v>91</v>
      </c>
      <c r="D1178" s="10">
        <v>86</v>
      </c>
      <c r="E1178" s="10">
        <v>84</v>
      </c>
      <c r="F1178" s="10">
        <v>94</v>
      </c>
      <c r="G1178" s="10">
        <v>94</v>
      </c>
      <c r="H1178" s="10">
        <v>88</v>
      </c>
      <c r="I1178" s="10">
        <v>93</v>
      </c>
      <c r="J1178" s="12">
        <v>84</v>
      </c>
    </row>
    <row r="1179" spans="2:10" ht="15.75" hidden="1">
      <c r="B1179" s="32" t="s">
        <v>143</v>
      </c>
      <c r="C1179" s="13">
        <v>88</v>
      </c>
      <c r="D1179" s="10">
        <v>86</v>
      </c>
      <c r="E1179" s="10">
        <v>82</v>
      </c>
      <c r="F1179" s="10">
        <v>97</v>
      </c>
      <c r="G1179" s="10">
        <v>86</v>
      </c>
      <c r="H1179" s="10">
        <v>85</v>
      </c>
      <c r="I1179" s="10">
        <v>91</v>
      </c>
      <c r="J1179" s="12">
        <v>83</v>
      </c>
    </row>
    <row r="1180" spans="2:12" ht="15.75" hidden="1">
      <c r="B1180" s="32" t="s">
        <v>73</v>
      </c>
      <c r="C1180" s="13">
        <v>84</v>
      </c>
      <c r="D1180" s="10">
        <v>86</v>
      </c>
      <c r="E1180" s="10">
        <v>83</v>
      </c>
      <c r="F1180" s="10">
        <v>93</v>
      </c>
      <c r="G1180" s="10">
        <v>89</v>
      </c>
      <c r="H1180" s="10">
        <v>81</v>
      </c>
      <c r="I1180" s="10">
        <v>87</v>
      </c>
      <c r="J1180" s="12">
        <v>83</v>
      </c>
      <c r="K1180" s="8"/>
      <c r="L1180" s="19"/>
    </row>
    <row r="1181" spans="2:12" ht="15.75" hidden="1">
      <c r="B1181" s="32" t="s">
        <v>33</v>
      </c>
      <c r="C1181" s="10">
        <v>92</v>
      </c>
      <c r="D1181" s="10">
        <v>88</v>
      </c>
      <c r="E1181" s="10">
        <v>85</v>
      </c>
      <c r="F1181" s="10">
        <v>96</v>
      </c>
      <c r="G1181" s="10">
        <v>96</v>
      </c>
      <c r="H1181" s="10">
        <v>89</v>
      </c>
      <c r="I1181" s="10">
        <v>95</v>
      </c>
      <c r="J1181" s="12">
        <v>83</v>
      </c>
      <c r="K1181" s="8"/>
      <c r="L1181" s="19"/>
    </row>
    <row r="1182" spans="2:12" ht="15.75" hidden="1">
      <c r="B1182" s="32" t="s">
        <v>34</v>
      </c>
      <c r="C1182" s="10">
        <v>82</v>
      </c>
      <c r="D1182" s="10">
        <v>82</v>
      </c>
      <c r="E1182" s="10">
        <v>77</v>
      </c>
      <c r="F1182" s="10">
        <v>88</v>
      </c>
      <c r="G1182" s="10">
        <v>80</v>
      </c>
      <c r="H1182" s="10">
        <v>78</v>
      </c>
      <c r="I1182" s="10">
        <v>86</v>
      </c>
      <c r="J1182" s="12">
        <v>78</v>
      </c>
      <c r="K1182" s="21"/>
      <c r="L1182" s="19"/>
    </row>
    <row r="1183" spans="2:12" ht="15.75" customHeight="1" hidden="1">
      <c r="B1183" s="32" t="s">
        <v>35</v>
      </c>
      <c r="C1183" s="10">
        <v>96</v>
      </c>
      <c r="D1183" s="10">
        <v>95</v>
      </c>
      <c r="E1183" s="10">
        <v>96</v>
      </c>
      <c r="F1183" s="10">
        <v>99</v>
      </c>
      <c r="G1183" s="10">
        <v>95</v>
      </c>
      <c r="H1183" s="10">
        <v>94</v>
      </c>
      <c r="I1183" s="10">
        <v>98</v>
      </c>
      <c r="J1183" s="12">
        <v>96</v>
      </c>
      <c r="K1183" s="70"/>
      <c r="L1183" s="19"/>
    </row>
    <row r="1184" spans="2:10" ht="15.75" hidden="1">
      <c r="B1184" s="32" t="s">
        <v>95</v>
      </c>
      <c r="C1184" s="10">
        <v>84</v>
      </c>
      <c r="D1184" s="10">
        <v>83</v>
      </c>
      <c r="E1184" s="10">
        <v>81</v>
      </c>
      <c r="F1184" s="10">
        <v>92</v>
      </c>
      <c r="G1184" s="10">
        <v>90</v>
      </c>
      <c r="H1184" s="10">
        <v>80</v>
      </c>
      <c r="I1184" s="10">
        <v>88</v>
      </c>
      <c r="J1184" s="12">
        <v>81</v>
      </c>
    </row>
    <row r="1185" spans="2:10" ht="15.75" hidden="1">
      <c r="B1185" s="32" t="s">
        <v>37</v>
      </c>
      <c r="C1185" s="10">
        <v>89</v>
      </c>
      <c r="D1185" s="10">
        <v>87</v>
      </c>
      <c r="E1185" s="10">
        <v>88</v>
      </c>
      <c r="F1185" s="10">
        <v>93</v>
      </c>
      <c r="G1185" s="10">
        <v>93</v>
      </c>
      <c r="H1185" s="10">
        <v>88</v>
      </c>
      <c r="I1185" s="10">
        <v>91</v>
      </c>
      <c r="J1185" s="12">
        <v>88</v>
      </c>
    </row>
    <row r="1186" spans="2:10" ht="15.75" hidden="1">
      <c r="B1186" s="32" t="s">
        <v>38</v>
      </c>
      <c r="C1186" s="10">
        <v>79</v>
      </c>
      <c r="D1186" s="10">
        <v>76</v>
      </c>
      <c r="E1186" s="10">
        <v>86</v>
      </c>
      <c r="F1186" s="10">
        <v>90</v>
      </c>
      <c r="G1186" s="10" t="e">
        <v>#N/A</v>
      </c>
      <c r="H1186" s="10">
        <v>74</v>
      </c>
      <c r="I1186" s="10">
        <v>84</v>
      </c>
      <c r="J1186" s="12">
        <v>77</v>
      </c>
    </row>
    <row r="1187" spans="2:10" ht="15.75" hidden="1">
      <c r="B1187" s="32" t="s">
        <v>102</v>
      </c>
      <c r="C1187" s="10">
        <v>91</v>
      </c>
      <c r="D1187" s="10">
        <v>91</v>
      </c>
      <c r="E1187" s="10">
        <v>86</v>
      </c>
      <c r="F1187" s="10">
        <v>94</v>
      </c>
      <c r="G1187" s="10">
        <v>99</v>
      </c>
      <c r="H1187" s="10">
        <v>90</v>
      </c>
      <c r="I1187" s="10">
        <v>94</v>
      </c>
      <c r="J1187" s="12">
        <v>83</v>
      </c>
    </row>
    <row r="1188" spans="2:10" ht="15.75" hidden="1">
      <c r="B1188" s="32" t="s">
        <v>40</v>
      </c>
      <c r="C1188" s="10">
        <v>93</v>
      </c>
      <c r="D1188" s="10">
        <v>83</v>
      </c>
      <c r="E1188" s="10">
        <v>88</v>
      </c>
      <c r="F1188" s="10">
        <v>95</v>
      </c>
      <c r="G1188" s="10">
        <v>96</v>
      </c>
      <c r="H1188" s="10">
        <v>91</v>
      </c>
      <c r="I1188" s="10">
        <v>95</v>
      </c>
      <c r="J1188" s="12">
        <v>84</v>
      </c>
    </row>
    <row r="1189" spans="2:10" ht="15.75" hidden="1">
      <c r="B1189" s="32" t="s">
        <v>41</v>
      </c>
      <c r="C1189" s="10">
        <v>93</v>
      </c>
      <c r="D1189" s="10">
        <v>90</v>
      </c>
      <c r="E1189" s="10">
        <v>91</v>
      </c>
      <c r="F1189" s="10">
        <v>95</v>
      </c>
      <c r="G1189" s="10">
        <v>97</v>
      </c>
      <c r="H1189" s="10">
        <v>90</v>
      </c>
      <c r="I1189" s="10">
        <v>96</v>
      </c>
      <c r="J1189" s="12">
        <v>91</v>
      </c>
    </row>
    <row r="1190" spans="2:10" ht="15" customHeight="1" hidden="1">
      <c r="B1190" s="32" t="s">
        <v>42</v>
      </c>
      <c r="C1190" s="10">
        <v>96</v>
      </c>
      <c r="D1190" s="10">
        <v>88</v>
      </c>
      <c r="E1190" s="10">
        <v>93</v>
      </c>
      <c r="F1190" s="10">
        <v>96</v>
      </c>
      <c r="G1190" s="10">
        <v>98</v>
      </c>
      <c r="H1190" s="10">
        <v>94</v>
      </c>
      <c r="I1190" s="10">
        <v>97</v>
      </c>
      <c r="J1190" s="12">
        <v>91</v>
      </c>
    </row>
    <row r="1191" spans="2:10" ht="15.75" hidden="1">
      <c r="B1191" s="32" t="s">
        <v>43</v>
      </c>
      <c r="C1191" s="10">
        <v>93</v>
      </c>
      <c r="D1191" s="10">
        <v>90</v>
      </c>
      <c r="E1191" s="10">
        <v>87</v>
      </c>
      <c r="F1191" s="10">
        <v>97</v>
      </c>
      <c r="G1191" s="10">
        <v>97</v>
      </c>
      <c r="H1191" s="10">
        <v>92</v>
      </c>
      <c r="I1191" s="10">
        <v>95</v>
      </c>
      <c r="J1191" s="12">
        <v>88</v>
      </c>
    </row>
    <row r="1192" spans="2:10" ht="15" customHeight="1" hidden="1">
      <c r="B1192" s="32" t="s">
        <v>44</v>
      </c>
      <c r="C1192" s="10">
        <v>91</v>
      </c>
      <c r="D1192" s="10">
        <v>95</v>
      </c>
      <c r="E1192" s="10">
        <v>86</v>
      </c>
      <c r="F1192" s="10">
        <v>93</v>
      </c>
      <c r="G1192" s="10">
        <v>87</v>
      </c>
      <c r="H1192" s="10">
        <v>89</v>
      </c>
      <c r="I1192" s="10">
        <v>93</v>
      </c>
      <c r="J1192" s="12">
        <v>83</v>
      </c>
    </row>
    <row r="1193" spans="2:9" ht="15.75" hidden="1">
      <c r="B1193" s="19" t="s">
        <v>82</v>
      </c>
      <c r="C1193" s="8"/>
      <c r="D1193" s="8"/>
      <c r="E1193" s="8"/>
      <c r="F1193" s="8"/>
      <c r="G1193" s="8"/>
      <c r="H1193" s="8"/>
      <c r="I1193" s="8"/>
    </row>
    <row r="1194" spans="2:10" ht="15.75" hidden="1">
      <c r="B1194" s="22"/>
      <c r="J1194" s="21"/>
    </row>
    <row r="1195" spans="2:10" ht="15.75" hidden="1">
      <c r="B1195" s="186" t="s">
        <v>64</v>
      </c>
      <c r="C1195" s="178"/>
      <c r="D1195" s="178"/>
      <c r="E1195" s="178"/>
      <c r="F1195" s="178"/>
      <c r="G1195" s="178"/>
      <c r="H1195" s="178"/>
      <c r="I1195" s="178"/>
      <c r="J1195" s="178"/>
    </row>
    <row r="1196" spans="2:10" ht="15.75" hidden="1">
      <c r="B1196" s="27"/>
      <c r="C1196" s="14" t="s">
        <v>101</v>
      </c>
      <c r="D1196" s="14" t="s">
        <v>67</v>
      </c>
      <c r="E1196" s="14" t="s">
        <v>75</v>
      </c>
      <c r="F1196" s="14" t="s">
        <v>78</v>
      </c>
      <c r="G1196" s="14" t="s">
        <v>126</v>
      </c>
      <c r="H1196" s="14" t="s">
        <v>134</v>
      </c>
      <c r="I1196" s="14" t="s">
        <v>131</v>
      </c>
      <c r="J1196" s="14" t="s">
        <v>124</v>
      </c>
    </row>
    <row r="1197" spans="2:10" ht="15.75" hidden="1">
      <c r="B1197" s="13" t="s">
        <v>104</v>
      </c>
      <c r="C1197" s="10">
        <v>82</v>
      </c>
      <c r="D1197" s="10">
        <v>69</v>
      </c>
      <c r="E1197" s="10">
        <v>77</v>
      </c>
      <c r="F1197" s="10">
        <v>91</v>
      </c>
      <c r="G1197" s="10">
        <v>94</v>
      </c>
      <c r="H1197" s="10">
        <v>83</v>
      </c>
      <c r="I1197" s="10">
        <v>82</v>
      </c>
      <c r="J1197" s="12">
        <v>75</v>
      </c>
    </row>
    <row r="1198" spans="2:10" ht="15" customHeight="1" hidden="1">
      <c r="B1198" s="13" t="s">
        <v>79</v>
      </c>
      <c r="C1198" s="10">
        <v>82</v>
      </c>
      <c r="D1198" s="10">
        <v>69</v>
      </c>
      <c r="E1198" s="10">
        <v>74</v>
      </c>
      <c r="F1198" s="10">
        <v>92</v>
      </c>
      <c r="G1198" s="10">
        <v>96</v>
      </c>
      <c r="H1198" s="10">
        <v>82</v>
      </c>
      <c r="I1198" s="10">
        <v>82</v>
      </c>
      <c r="J1198" s="12">
        <v>72</v>
      </c>
    </row>
    <row r="1199" spans="2:10" ht="15.75" hidden="1">
      <c r="B1199" s="13" t="s">
        <v>80</v>
      </c>
      <c r="C1199" s="10">
        <v>85</v>
      </c>
      <c r="D1199" s="10">
        <v>72</v>
      </c>
      <c r="E1199" s="10">
        <v>76</v>
      </c>
      <c r="F1199" s="10">
        <v>91</v>
      </c>
      <c r="G1199" s="10">
        <v>91</v>
      </c>
      <c r="H1199" s="10">
        <v>86</v>
      </c>
      <c r="I1199" s="10">
        <v>84</v>
      </c>
      <c r="J1199" s="12">
        <v>75</v>
      </c>
    </row>
    <row r="1200" spans="2:10" ht="15.75" hidden="1">
      <c r="B1200" s="32" t="s">
        <v>143</v>
      </c>
      <c r="C1200" s="13">
        <v>74</v>
      </c>
      <c r="D1200" s="10">
        <v>67</v>
      </c>
      <c r="E1200" s="10">
        <v>71</v>
      </c>
      <c r="F1200" s="10">
        <v>95</v>
      </c>
      <c r="G1200" s="10">
        <v>86</v>
      </c>
      <c r="H1200" s="10">
        <v>75</v>
      </c>
      <c r="I1200" s="10">
        <v>74</v>
      </c>
      <c r="J1200" s="12">
        <v>67</v>
      </c>
    </row>
    <row r="1201" spans="2:12" ht="15.75" hidden="1">
      <c r="B1201" s="32" t="s">
        <v>73</v>
      </c>
      <c r="C1201" s="13">
        <v>69</v>
      </c>
      <c r="D1201" s="10">
        <v>64</v>
      </c>
      <c r="E1201" s="10">
        <v>70</v>
      </c>
      <c r="F1201" s="10">
        <v>83</v>
      </c>
      <c r="G1201" s="10">
        <v>88</v>
      </c>
      <c r="H1201" s="10">
        <v>68</v>
      </c>
      <c r="I1201" s="10">
        <v>70</v>
      </c>
      <c r="J1201" s="12">
        <v>67</v>
      </c>
      <c r="K1201" s="8"/>
      <c r="L1201" s="19"/>
    </row>
    <row r="1202" spans="2:12" ht="15.75" hidden="1">
      <c r="B1202" s="32" t="s">
        <v>33</v>
      </c>
      <c r="C1202" s="10">
        <v>81</v>
      </c>
      <c r="D1202" s="10">
        <v>75</v>
      </c>
      <c r="E1202" s="10">
        <v>64</v>
      </c>
      <c r="F1202" s="10">
        <v>90</v>
      </c>
      <c r="G1202" s="10">
        <v>90</v>
      </c>
      <c r="H1202" s="10">
        <v>83</v>
      </c>
      <c r="I1202" s="10">
        <v>80</v>
      </c>
      <c r="J1202" s="12">
        <v>64</v>
      </c>
      <c r="K1202" s="8"/>
      <c r="L1202" s="19"/>
    </row>
    <row r="1203" spans="2:12" ht="15.75" hidden="1">
      <c r="B1203" s="32" t="s">
        <v>34</v>
      </c>
      <c r="C1203" s="10">
        <v>72</v>
      </c>
      <c r="D1203" s="10">
        <v>68</v>
      </c>
      <c r="E1203" s="10">
        <v>75</v>
      </c>
      <c r="F1203" s="10">
        <v>88</v>
      </c>
      <c r="G1203" s="10" t="e">
        <v>#N/A</v>
      </c>
      <c r="H1203" s="10">
        <v>72</v>
      </c>
      <c r="I1203" s="10">
        <v>73</v>
      </c>
      <c r="J1203" s="12">
        <v>65</v>
      </c>
      <c r="K1203" s="21"/>
      <c r="L1203" s="19"/>
    </row>
    <row r="1204" spans="2:12" ht="15.75" hidden="1">
      <c r="B1204" s="32" t="s">
        <v>35</v>
      </c>
      <c r="C1204" s="10">
        <v>76</v>
      </c>
      <c r="D1204" s="10">
        <v>74</v>
      </c>
      <c r="E1204" s="10">
        <v>72</v>
      </c>
      <c r="F1204" s="10">
        <v>88</v>
      </c>
      <c r="G1204" s="10">
        <v>65</v>
      </c>
      <c r="H1204" s="10">
        <v>74</v>
      </c>
      <c r="I1204" s="10">
        <v>78</v>
      </c>
      <c r="J1204" s="12">
        <v>70</v>
      </c>
      <c r="K1204" s="19"/>
      <c r="L1204" s="19"/>
    </row>
    <row r="1205" spans="2:10" ht="15.75" hidden="1">
      <c r="B1205" s="32" t="s">
        <v>95</v>
      </c>
      <c r="C1205" s="10">
        <v>78</v>
      </c>
      <c r="D1205" s="10">
        <v>73</v>
      </c>
      <c r="E1205" s="10">
        <v>76</v>
      </c>
      <c r="F1205" s="10">
        <v>92</v>
      </c>
      <c r="G1205" s="10">
        <v>91</v>
      </c>
      <c r="H1205" s="10">
        <v>78</v>
      </c>
      <c r="I1205" s="10">
        <v>79</v>
      </c>
      <c r="J1205" s="12">
        <v>75</v>
      </c>
    </row>
    <row r="1206" spans="2:10" ht="15.75" hidden="1">
      <c r="B1206" s="32" t="s">
        <v>37</v>
      </c>
      <c r="C1206" s="10">
        <v>77</v>
      </c>
      <c r="D1206" s="10">
        <v>67</v>
      </c>
      <c r="E1206" s="10">
        <v>73</v>
      </c>
      <c r="F1206" s="10">
        <v>87</v>
      </c>
      <c r="G1206" s="10">
        <v>93</v>
      </c>
      <c r="H1206" s="10">
        <v>79</v>
      </c>
      <c r="I1206" s="10">
        <v>75</v>
      </c>
      <c r="J1206" s="12">
        <v>73</v>
      </c>
    </row>
    <row r="1207" spans="2:10" ht="15.75" hidden="1">
      <c r="B1207" s="32" t="s">
        <v>38</v>
      </c>
      <c r="C1207" s="10">
        <v>54</v>
      </c>
      <c r="D1207" s="10">
        <v>51</v>
      </c>
      <c r="E1207" s="10">
        <v>56</v>
      </c>
      <c r="F1207" s="10">
        <v>82</v>
      </c>
      <c r="G1207" s="10" t="e">
        <v>#N/A</v>
      </c>
      <c r="H1207" s="10">
        <v>51</v>
      </c>
      <c r="I1207" s="10">
        <v>56</v>
      </c>
      <c r="J1207" s="12">
        <v>51</v>
      </c>
    </row>
    <row r="1208" spans="2:10" ht="15.75" hidden="1">
      <c r="B1208" s="32" t="s">
        <v>102</v>
      </c>
      <c r="C1208" s="10">
        <v>76</v>
      </c>
      <c r="D1208" s="10">
        <v>84</v>
      </c>
      <c r="E1208" s="10">
        <v>62</v>
      </c>
      <c r="F1208" s="10">
        <v>82</v>
      </c>
      <c r="G1208" s="10" t="e">
        <v>#N/A</v>
      </c>
      <c r="H1208" s="10">
        <v>77</v>
      </c>
      <c r="I1208" s="10">
        <v>74</v>
      </c>
      <c r="J1208" s="12">
        <v>63</v>
      </c>
    </row>
    <row r="1209" spans="2:10" ht="15.75" hidden="1">
      <c r="B1209" s="32" t="s">
        <v>40</v>
      </c>
      <c r="C1209" s="10">
        <v>94</v>
      </c>
      <c r="D1209" s="10">
        <v>78</v>
      </c>
      <c r="E1209" s="10">
        <v>88</v>
      </c>
      <c r="F1209" s="10">
        <v>97</v>
      </c>
      <c r="G1209" s="10">
        <v>99</v>
      </c>
      <c r="H1209" s="10">
        <v>95</v>
      </c>
      <c r="I1209" s="10">
        <v>93</v>
      </c>
      <c r="J1209" s="12">
        <v>80</v>
      </c>
    </row>
    <row r="1210" spans="2:10" ht="15.75" hidden="1">
      <c r="B1210" s="32" t="s">
        <v>41</v>
      </c>
      <c r="C1210" s="10">
        <v>84</v>
      </c>
      <c r="D1210" s="10">
        <v>75</v>
      </c>
      <c r="E1210" s="10">
        <v>78</v>
      </c>
      <c r="F1210" s="10">
        <v>92</v>
      </c>
      <c r="G1210" s="10">
        <v>93</v>
      </c>
      <c r="H1210" s="10">
        <v>85</v>
      </c>
      <c r="I1210" s="10">
        <v>84</v>
      </c>
      <c r="J1210" s="12">
        <v>76</v>
      </c>
    </row>
    <row r="1211" spans="2:10" ht="15" customHeight="1" hidden="1">
      <c r="B1211" s="32" t="s">
        <v>42</v>
      </c>
      <c r="C1211" s="10">
        <v>96</v>
      </c>
      <c r="D1211" s="10">
        <v>89</v>
      </c>
      <c r="E1211" s="10">
        <v>88</v>
      </c>
      <c r="F1211" s="10">
        <v>97</v>
      </c>
      <c r="G1211" s="10">
        <v>99</v>
      </c>
      <c r="H1211" s="10">
        <v>96</v>
      </c>
      <c r="I1211" s="10">
        <v>96</v>
      </c>
      <c r="J1211" s="12">
        <v>86</v>
      </c>
    </row>
    <row r="1212" spans="2:10" ht="15.75" hidden="1">
      <c r="B1212" s="32" t="s">
        <v>43</v>
      </c>
      <c r="C1212" s="10">
        <v>86</v>
      </c>
      <c r="D1212" s="10">
        <v>74</v>
      </c>
      <c r="E1212" s="10">
        <v>79</v>
      </c>
      <c r="F1212" s="10">
        <v>95</v>
      </c>
      <c r="G1212" s="10">
        <v>96</v>
      </c>
      <c r="H1212" s="10">
        <v>85</v>
      </c>
      <c r="I1212" s="10">
        <v>87</v>
      </c>
      <c r="J1212" s="12">
        <v>78</v>
      </c>
    </row>
    <row r="1213" spans="2:10" ht="15" customHeight="1" hidden="1">
      <c r="B1213" s="32" t="s">
        <v>44</v>
      </c>
      <c r="C1213" s="10">
        <v>86</v>
      </c>
      <c r="D1213" s="10">
        <v>74</v>
      </c>
      <c r="E1213" s="10">
        <v>82</v>
      </c>
      <c r="F1213" s="10">
        <v>88</v>
      </c>
      <c r="G1213" s="10">
        <v>99</v>
      </c>
      <c r="H1213" s="10">
        <v>86</v>
      </c>
      <c r="I1213" s="10">
        <v>86</v>
      </c>
      <c r="J1213" s="12">
        <v>81</v>
      </c>
    </row>
    <row r="1214" spans="2:10" ht="15.75" hidden="1">
      <c r="B1214" s="19" t="s">
        <v>82</v>
      </c>
      <c r="C1214" s="8"/>
      <c r="D1214" s="8"/>
      <c r="E1214" s="8"/>
      <c r="F1214" s="8"/>
      <c r="G1214" s="8"/>
      <c r="H1214" s="8"/>
      <c r="I1214" s="8"/>
      <c r="J1214" s="8"/>
    </row>
    <row r="1215" spans="2:10" ht="15.75" hidden="1">
      <c r="B1215" s="19"/>
      <c r="C1215" s="8"/>
      <c r="D1215" s="8"/>
      <c r="E1215" s="8"/>
      <c r="F1215" s="8"/>
      <c r="G1215" s="8"/>
      <c r="H1215" s="8"/>
      <c r="I1215" s="8"/>
      <c r="J1215" s="21"/>
    </row>
    <row r="1216" spans="2:10" ht="15.75" hidden="1">
      <c r="B1216" s="203" t="s">
        <v>65</v>
      </c>
      <c r="C1216" s="203"/>
      <c r="D1216" s="203"/>
      <c r="E1216" s="203"/>
      <c r="F1216" s="203"/>
      <c r="G1216" s="203"/>
      <c r="H1216" s="203"/>
      <c r="I1216" s="203"/>
      <c r="J1216" s="203"/>
    </row>
    <row r="1217" spans="2:10" ht="15.75" hidden="1">
      <c r="B1217" s="27"/>
      <c r="C1217" s="14" t="s">
        <v>101</v>
      </c>
      <c r="D1217" s="14" t="s">
        <v>67</v>
      </c>
      <c r="E1217" s="14" t="s">
        <v>75</v>
      </c>
      <c r="F1217" s="14" t="s">
        <v>78</v>
      </c>
      <c r="G1217" s="14" t="s">
        <v>126</v>
      </c>
      <c r="H1217" s="14" t="s">
        <v>134</v>
      </c>
      <c r="I1217" s="14" t="s">
        <v>131</v>
      </c>
      <c r="J1217" s="14" t="s">
        <v>124</v>
      </c>
    </row>
    <row r="1218" spans="1:10" ht="15.75" hidden="1">
      <c r="A1218" s="26"/>
      <c r="B1218" s="13" t="s">
        <v>104</v>
      </c>
      <c r="C1218" s="10">
        <v>86</v>
      </c>
      <c r="D1218" s="10">
        <v>77</v>
      </c>
      <c r="E1218" s="10">
        <v>80</v>
      </c>
      <c r="F1218" s="10">
        <v>94</v>
      </c>
      <c r="G1218" s="10">
        <v>93</v>
      </c>
      <c r="H1218" s="10">
        <v>85</v>
      </c>
      <c r="I1218" s="10">
        <v>87</v>
      </c>
      <c r="J1218" s="12">
        <v>79</v>
      </c>
    </row>
    <row r="1219" spans="1:10" ht="15.75" hidden="1">
      <c r="A1219" s="26"/>
      <c r="B1219" s="13" t="s">
        <v>79</v>
      </c>
      <c r="C1219" s="10">
        <v>85</v>
      </c>
      <c r="D1219" s="10">
        <v>76</v>
      </c>
      <c r="E1219" s="10">
        <v>75</v>
      </c>
      <c r="F1219" s="10">
        <v>95</v>
      </c>
      <c r="G1219" s="10">
        <v>93</v>
      </c>
      <c r="H1219" s="10">
        <v>83</v>
      </c>
      <c r="I1219" s="10">
        <v>86</v>
      </c>
      <c r="J1219" s="12">
        <v>74</v>
      </c>
    </row>
    <row r="1220" spans="1:10" ht="15.75" hidden="1">
      <c r="A1220" s="26"/>
      <c r="B1220" s="13" t="s">
        <v>80</v>
      </c>
      <c r="C1220" s="10">
        <v>89</v>
      </c>
      <c r="D1220" s="10">
        <v>79</v>
      </c>
      <c r="E1220" s="10">
        <v>79</v>
      </c>
      <c r="F1220" s="10">
        <v>94</v>
      </c>
      <c r="G1220" s="10">
        <v>90</v>
      </c>
      <c r="H1220" s="10">
        <v>88</v>
      </c>
      <c r="I1220" s="10">
        <v>90</v>
      </c>
      <c r="J1220" s="12">
        <v>78</v>
      </c>
    </row>
    <row r="1221" spans="2:10" ht="15.75" hidden="1">
      <c r="B1221" s="32" t="s">
        <v>143</v>
      </c>
      <c r="C1221" s="13">
        <v>89</v>
      </c>
      <c r="D1221" s="10">
        <v>87</v>
      </c>
      <c r="E1221" s="10">
        <v>84</v>
      </c>
      <c r="F1221" s="10">
        <v>97</v>
      </c>
      <c r="G1221" s="10">
        <v>88</v>
      </c>
      <c r="H1221" s="10">
        <v>88</v>
      </c>
      <c r="I1221" s="10">
        <v>90</v>
      </c>
      <c r="J1221" s="12">
        <v>82</v>
      </c>
    </row>
    <row r="1222" spans="2:12" ht="15.75" hidden="1">
      <c r="B1222" s="32" t="s">
        <v>73</v>
      </c>
      <c r="C1222" s="13">
        <v>70</v>
      </c>
      <c r="D1222" s="10">
        <v>68</v>
      </c>
      <c r="E1222" s="10">
        <v>69</v>
      </c>
      <c r="F1222" s="10">
        <v>88</v>
      </c>
      <c r="G1222" s="10">
        <v>75</v>
      </c>
      <c r="H1222" s="10">
        <v>66</v>
      </c>
      <c r="I1222" s="10">
        <v>73</v>
      </c>
      <c r="J1222" s="12">
        <v>67</v>
      </c>
      <c r="K1222" s="8"/>
      <c r="L1222" s="19"/>
    </row>
    <row r="1223" spans="2:12" ht="15.75" hidden="1">
      <c r="B1223" s="32" t="s">
        <v>33</v>
      </c>
      <c r="C1223" s="10">
        <v>88</v>
      </c>
      <c r="D1223" s="10">
        <v>81</v>
      </c>
      <c r="E1223" s="10">
        <v>77</v>
      </c>
      <c r="F1223" s="10">
        <v>94</v>
      </c>
      <c r="G1223" s="10">
        <v>96</v>
      </c>
      <c r="H1223" s="10">
        <v>88</v>
      </c>
      <c r="I1223" s="10">
        <v>89</v>
      </c>
      <c r="J1223" s="12">
        <v>78</v>
      </c>
      <c r="K1223" s="8"/>
      <c r="L1223" s="19"/>
    </row>
    <row r="1224" spans="2:12" ht="15.75" hidden="1">
      <c r="B1224" s="32" t="s">
        <v>34</v>
      </c>
      <c r="C1224" s="10">
        <v>86</v>
      </c>
      <c r="D1224" s="10">
        <v>86</v>
      </c>
      <c r="E1224" s="10">
        <v>74</v>
      </c>
      <c r="F1224" s="10">
        <v>92</v>
      </c>
      <c r="G1224" s="10">
        <v>60</v>
      </c>
      <c r="H1224" s="10">
        <v>87</v>
      </c>
      <c r="I1224" s="10">
        <v>84</v>
      </c>
      <c r="J1224" s="12">
        <v>76</v>
      </c>
      <c r="K1224" s="21"/>
      <c r="L1224" s="19"/>
    </row>
    <row r="1225" spans="2:12" ht="15.75" hidden="1">
      <c r="B1225" s="32" t="s">
        <v>35</v>
      </c>
      <c r="C1225" s="10">
        <v>83</v>
      </c>
      <c r="D1225" s="10">
        <v>82</v>
      </c>
      <c r="E1225" s="10">
        <v>75</v>
      </c>
      <c r="F1225" s="10">
        <v>96</v>
      </c>
      <c r="G1225" s="10">
        <v>83</v>
      </c>
      <c r="H1225" s="10">
        <v>84</v>
      </c>
      <c r="I1225" s="10">
        <v>83</v>
      </c>
      <c r="J1225" s="12">
        <v>78</v>
      </c>
      <c r="K1225" s="19"/>
      <c r="L1225" s="19"/>
    </row>
    <row r="1226" spans="2:10" ht="15.75" hidden="1">
      <c r="B1226" s="32" t="s">
        <v>95</v>
      </c>
      <c r="C1226" s="10">
        <v>78</v>
      </c>
      <c r="D1226" s="10">
        <v>73</v>
      </c>
      <c r="E1226" s="10">
        <v>76</v>
      </c>
      <c r="F1226" s="10">
        <v>92</v>
      </c>
      <c r="G1226" s="10">
        <v>80</v>
      </c>
      <c r="H1226" s="10">
        <v>77</v>
      </c>
      <c r="I1226" s="10">
        <v>79</v>
      </c>
      <c r="J1226" s="12">
        <v>73</v>
      </c>
    </row>
    <row r="1227" spans="2:10" ht="15.75" hidden="1">
      <c r="B1227" s="32" t="s">
        <v>37</v>
      </c>
      <c r="C1227" s="10">
        <v>85</v>
      </c>
      <c r="D1227" s="10">
        <v>73</v>
      </c>
      <c r="E1227" s="10">
        <v>86</v>
      </c>
      <c r="F1227" s="10">
        <v>89</v>
      </c>
      <c r="G1227" s="10">
        <v>87</v>
      </c>
      <c r="H1227" s="10">
        <v>84</v>
      </c>
      <c r="I1227" s="10">
        <v>85</v>
      </c>
      <c r="J1227" s="12">
        <v>80</v>
      </c>
    </row>
    <row r="1228" spans="2:10" ht="15.75" hidden="1">
      <c r="B1228" s="32" t="s">
        <v>38</v>
      </c>
      <c r="C1228" s="10">
        <v>71</v>
      </c>
      <c r="D1228" s="10">
        <v>72</v>
      </c>
      <c r="E1228" s="10">
        <v>71</v>
      </c>
      <c r="F1228" s="10">
        <v>71</v>
      </c>
      <c r="G1228" s="10" t="e">
        <v>#N/A</v>
      </c>
      <c r="H1228" s="10">
        <v>67</v>
      </c>
      <c r="I1228" s="10">
        <v>76</v>
      </c>
      <c r="J1228" s="12">
        <v>70</v>
      </c>
    </row>
    <row r="1229" spans="2:10" ht="15.75" hidden="1">
      <c r="B1229" s="32" t="s">
        <v>102</v>
      </c>
      <c r="C1229" s="10">
        <v>83</v>
      </c>
      <c r="D1229" s="10">
        <v>85</v>
      </c>
      <c r="E1229" s="10">
        <v>65</v>
      </c>
      <c r="F1229" s="10">
        <v>89</v>
      </c>
      <c r="G1229" s="10" t="e">
        <v>#N/A</v>
      </c>
      <c r="H1229" s="10">
        <v>82</v>
      </c>
      <c r="I1229" s="10">
        <v>85</v>
      </c>
      <c r="J1229" s="12">
        <v>73</v>
      </c>
    </row>
    <row r="1230" spans="2:10" ht="15.75" hidden="1">
      <c r="B1230" s="32" t="s">
        <v>40</v>
      </c>
      <c r="C1230" s="10">
        <v>96</v>
      </c>
      <c r="D1230" s="10">
        <v>93</v>
      </c>
      <c r="E1230" s="10">
        <v>87</v>
      </c>
      <c r="F1230" s="10">
        <v>98</v>
      </c>
      <c r="G1230" s="10">
        <v>97</v>
      </c>
      <c r="H1230" s="10">
        <v>95</v>
      </c>
      <c r="I1230" s="10">
        <v>98</v>
      </c>
      <c r="J1230" s="12">
        <v>88</v>
      </c>
    </row>
    <row r="1231" spans="2:10" ht="15.75" hidden="1">
      <c r="B1231" s="32" t="s">
        <v>41</v>
      </c>
      <c r="C1231" s="10">
        <v>86</v>
      </c>
      <c r="D1231" s="10">
        <v>79</v>
      </c>
      <c r="E1231" s="10">
        <v>84</v>
      </c>
      <c r="F1231" s="10">
        <v>90</v>
      </c>
      <c r="G1231" s="10">
        <v>92</v>
      </c>
      <c r="H1231" s="10">
        <v>84</v>
      </c>
      <c r="I1231" s="10">
        <v>88</v>
      </c>
      <c r="J1231" s="12">
        <v>80</v>
      </c>
    </row>
    <row r="1232" spans="2:10" ht="15.75" hidden="1">
      <c r="B1232" s="32" t="s">
        <v>42</v>
      </c>
      <c r="C1232" s="10">
        <v>97</v>
      </c>
      <c r="D1232" s="10">
        <v>91</v>
      </c>
      <c r="E1232" s="10">
        <v>91</v>
      </c>
      <c r="F1232" s="10">
        <v>98</v>
      </c>
      <c r="G1232" s="10">
        <v>98</v>
      </c>
      <c r="H1232" s="10">
        <v>97</v>
      </c>
      <c r="I1232" s="10">
        <v>97</v>
      </c>
      <c r="J1232" s="12">
        <v>89</v>
      </c>
    </row>
    <row r="1233" spans="2:10" ht="15.75" hidden="1">
      <c r="B1233" s="32" t="s">
        <v>43</v>
      </c>
      <c r="C1233" s="10">
        <v>87</v>
      </c>
      <c r="D1233" s="10">
        <v>79</v>
      </c>
      <c r="E1233" s="10">
        <v>74</v>
      </c>
      <c r="F1233" s="10">
        <v>97</v>
      </c>
      <c r="G1233" s="10">
        <v>94</v>
      </c>
      <c r="H1233" s="10">
        <v>86</v>
      </c>
      <c r="I1233" s="10">
        <v>87</v>
      </c>
      <c r="J1233" s="12">
        <v>76</v>
      </c>
    </row>
    <row r="1234" spans="2:10" ht="15" customHeight="1" hidden="1">
      <c r="B1234" s="32" t="s">
        <v>44</v>
      </c>
      <c r="C1234" s="10">
        <v>88</v>
      </c>
      <c r="D1234" s="10">
        <v>87</v>
      </c>
      <c r="E1234" s="10">
        <v>83</v>
      </c>
      <c r="F1234" s="10">
        <v>89</v>
      </c>
      <c r="G1234" s="10">
        <v>90</v>
      </c>
      <c r="H1234" s="10">
        <v>88</v>
      </c>
      <c r="I1234" s="10">
        <v>89</v>
      </c>
      <c r="J1234" s="12">
        <v>74</v>
      </c>
    </row>
    <row r="1235" spans="1:10" ht="15.75" hidden="1">
      <c r="A1235" s="6"/>
      <c r="B1235" s="19" t="s">
        <v>129</v>
      </c>
      <c r="C1235" s="8"/>
      <c r="D1235" s="8"/>
      <c r="E1235" s="8"/>
      <c r="F1235" s="8"/>
      <c r="G1235" s="8"/>
      <c r="H1235" s="8"/>
      <c r="I1235" s="8"/>
      <c r="J1235" s="8"/>
    </row>
    <row r="1236" spans="1:10" ht="15.75" hidden="1">
      <c r="A1236" s="6"/>
      <c r="B1236" s="19"/>
      <c r="C1236" s="8"/>
      <c r="D1236" s="8"/>
      <c r="E1236" s="8"/>
      <c r="F1236" s="8"/>
      <c r="G1236" s="8"/>
      <c r="H1236" s="8"/>
      <c r="I1236" s="8"/>
      <c r="J1236" s="21"/>
    </row>
    <row r="1237" spans="1:10" ht="15.75" hidden="1">
      <c r="A1237" s="6"/>
      <c r="B1237" s="186" t="s">
        <v>66</v>
      </c>
      <c r="C1237" s="178"/>
      <c r="D1237" s="178"/>
      <c r="E1237" s="178"/>
      <c r="F1237" s="178"/>
      <c r="G1237" s="178"/>
      <c r="H1237" s="178"/>
      <c r="I1237" s="178"/>
      <c r="J1237" s="178"/>
    </row>
    <row r="1238" spans="1:10" ht="15.75" hidden="1">
      <c r="A1238" s="6"/>
      <c r="B1238" s="27"/>
      <c r="C1238" s="14" t="s">
        <v>101</v>
      </c>
      <c r="D1238" s="14" t="s">
        <v>67</v>
      </c>
      <c r="E1238" s="14" t="s">
        <v>75</v>
      </c>
      <c r="F1238" s="14" t="s">
        <v>78</v>
      </c>
      <c r="G1238" s="14" t="s">
        <v>126</v>
      </c>
      <c r="H1238" s="14" t="s">
        <v>134</v>
      </c>
      <c r="I1238" s="14" t="s">
        <v>131</v>
      </c>
      <c r="J1238" s="14" t="s">
        <v>124</v>
      </c>
    </row>
    <row r="1239" spans="2:10" ht="15.75" hidden="1">
      <c r="B1239" s="13" t="s">
        <v>104</v>
      </c>
      <c r="C1239" s="10">
        <v>84</v>
      </c>
      <c r="D1239" s="10">
        <v>77</v>
      </c>
      <c r="E1239" s="10">
        <v>80</v>
      </c>
      <c r="F1239" s="10">
        <v>90</v>
      </c>
      <c r="G1239" s="10">
        <v>93</v>
      </c>
      <c r="H1239" s="10">
        <v>80</v>
      </c>
      <c r="I1239" s="10">
        <v>88</v>
      </c>
      <c r="J1239" s="12">
        <v>77</v>
      </c>
    </row>
    <row r="1240" spans="2:10" ht="15.75" hidden="1">
      <c r="B1240" s="13" t="s">
        <v>79</v>
      </c>
      <c r="C1240" s="10">
        <v>83</v>
      </c>
      <c r="D1240" s="10">
        <v>77</v>
      </c>
      <c r="E1240" s="10">
        <v>74</v>
      </c>
      <c r="F1240" s="10">
        <v>91</v>
      </c>
      <c r="G1240" s="10">
        <v>94</v>
      </c>
      <c r="H1240" s="10">
        <v>79</v>
      </c>
      <c r="I1240" s="10">
        <v>87</v>
      </c>
      <c r="J1240" s="12">
        <v>74</v>
      </c>
    </row>
    <row r="1241" spans="2:10" ht="15.75" hidden="1">
      <c r="B1241" s="13" t="s">
        <v>80</v>
      </c>
      <c r="C1241" s="10">
        <v>86</v>
      </c>
      <c r="D1241" s="10">
        <v>78</v>
      </c>
      <c r="E1241" s="10">
        <v>78</v>
      </c>
      <c r="F1241" s="10">
        <v>91</v>
      </c>
      <c r="G1241" s="10">
        <v>92</v>
      </c>
      <c r="H1241" s="10">
        <v>83</v>
      </c>
      <c r="I1241" s="10">
        <v>90</v>
      </c>
      <c r="J1241" s="12">
        <v>77</v>
      </c>
    </row>
    <row r="1242" spans="2:10" ht="15.75" hidden="1">
      <c r="B1242" s="32" t="s">
        <v>143</v>
      </c>
      <c r="C1242" s="13">
        <v>85</v>
      </c>
      <c r="D1242" s="10">
        <v>81</v>
      </c>
      <c r="E1242" s="10">
        <v>88</v>
      </c>
      <c r="F1242" s="10">
        <v>89</v>
      </c>
      <c r="G1242" s="10">
        <v>99</v>
      </c>
      <c r="H1242" s="10">
        <v>80</v>
      </c>
      <c r="I1242" s="10">
        <v>89</v>
      </c>
      <c r="J1242" s="12">
        <v>80</v>
      </c>
    </row>
    <row r="1243" spans="2:12" ht="15.75" hidden="1">
      <c r="B1243" s="32" t="s">
        <v>73</v>
      </c>
      <c r="C1243" s="13">
        <v>70</v>
      </c>
      <c r="D1243" s="10">
        <v>71</v>
      </c>
      <c r="E1243" s="10">
        <v>67</v>
      </c>
      <c r="F1243" s="10">
        <v>85</v>
      </c>
      <c r="G1243" s="10">
        <v>79</v>
      </c>
      <c r="H1243" s="10">
        <v>65</v>
      </c>
      <c r="I1243" s="10">
        <v>75</v>
      </c>
      <c r="J1243" s="12">
        <v>68</v>
      </c>
      <c r="K1243" s="8"/>
      <c r="L1243" s="19"/>
    </row>
    <row r="1244" spans="2:12" ht="15.75" hidden="1">
      <c r="B1244" s="32" t="s">
        <v>33</v>
      </c>
      <c r="C1244" s="10">
        <v>89</v>
      </c>
      <c r="D1244" s="10">
        <v>85</v>
      </c>
      <c r="E1244" s="10">
        <v>78</v>
      </c>
      <c r="F1244" s="10">
        <v>95</v>
      </c>
      <c r="G1244" s="10">
        <v>94</v>
      </c>
      <c r="H1244" s="10">
        <v>87</v>
      </c>
      <c r="I1244" s="10">
        <v>91</v>
      </c>
      <c r="J1244" s="12">
        <v>79</v>
      </c>
      <c r="K1244" s="8"/>
      <c r="L1244" s="19"/>
    </row>
    <row r="1245" spans="2:12" ht="15.75" hidden="1">
      <c r="B1245" s="32" t="s">
        <v>34</v>
      </c>
      <c r="C1245" s="10">
        <v>82</v>
      </c>
      <c r="D1245" s="10">
        <v>82</v>
      </c>
      <c r="E1245" s="10">
        <v>76</v>
      </c>
      <c r="F1245" s="10">
        <v>85</v>
      </c>
      <c r="G1245" s="10">
        <v>80</v>
      </c>
      <c r="H1245" s="10">
        <v>79</v>
      </c>
      <c r="I1245" s="10">
        <v>85</v>
      </c>
      <c r="J1245" s="12">
        <v>75</v>
      </c>
      <c r="K1245" s="8"/>
      <c r="L1245" s="19"/>
    </row>
    <row r="1246" spans="2:12" ht="15.75" hidden="1">
      <c r="B1246" s="32" t="s">
        <v>35</v>
      </c>
      <c r="C1246" s="10">
        <v>82</v>
      </c>
      <c r="D1246" s="10">
        <v>81</v>
      </c>
      <c r="E1246" s="10">
        <v>78</v>
      </c>
      <c r="F1246" s="10">
        <v>88</v>
      </c>
      <c r="G1246" s="10">
        <v>95</v>
      </c>
      <c r="H1246" s="10">
        <v>76</v>
      </c>
      <c r="I1246" s="10">
        <v>89</v>
      </c>
      <c r="J1246" s="12">
        <v>77</v>
      </c>
      <c r="K1246" s="8"/>
      <c r="L1246" s="19"/>
    </row>
    <row r="1247" spans="2:13" ht="15.75" customHeight="1" hidden="1">
      <c r="B1247" s="32" t="s">
        <v>95</v>
      </c>
      <c r="C1247" s="10">
        <v>78</v>
      </c>
      <c r="D1247" s="10">
        <v>75</v>
      </c>
      <c r="E1247" s="10">
        <v>74</v>
      </c>
      <c r="F1247" s="10">
        <v>90</v>
      </c>
      <c r="G1247" s="10">
        <v>89</v>
      </c>
      <c r="H1247" s="10">
        <v>73</v>
      </c>
      <c r="I1247" s="10">
        <v>82</v>
      </c>
      <c r="J1247" s="12">
        <v>74</v>
      </c>
      <c r="K1247" s="70"/>
      <c r="L1247" s="73"/>
      <c r="M1247" s="73"/>
    </row>
    <row r="1248" spans="2:10" ht="15.75" hidden="1">
      <c r="B1248" s="32" t="s">
        <v>37</v>
      </c>
      <c r="C1248" s="10">
        <v>79</v>
      </c>
      <c r="D1248" s="10">
        <v>77</v>
      </c>
      <c r="E1248" s="10">
        <v>77</v>
      </c>
      <c r="F1248" s="10">
        <v>83</v>
      </c>
      <c r="G1248" s="10">
        <v>87</v>
      </c>
      <c r="H1248" s="10">
        <v>76</v>
      </c>
      <c r="I1248" s="10">
        <v>83</v>
      </c>
      <c r="J1248" s="12">
        <v>75</v>
      </c>
    </row>
    <row r="1249" spans="2:10" ht="15.75" hidden="1">
      <c r="B1249" s="32" t="s">
        <v>38</v>
      </c>
      <c r="C1249" s="10">
        <v>70</v>
      </c>
      <c r="D1249" s="10">
        <v>69</v>
      </c>
      <c r="E1249" s="10">
        <v>64</v>
      </c>
      <c r="F1249" s="10">
        <v>92</v>
      </c>
      <c r="G1249" s="10" t="e">
        <v>#N/A</v>
      </c>
      <c r="H1249" s="10">
        <v>62</v>
      </c>
      <c r="I1249" s="10">
        <v>80</v>
      </c>
      <c r="J1249" s="12">
        <v>67</v>
      </c>
    </row>
    <row r="1250" spans="2:10" ht="15.75" hidden="1">
      <c r="B1250" s="32" t="s">
        <v>102</v>
      </c>
      <c r="C1250" s="10">
        <v>84</v>
      </c>
      <c r="D1250" s="10">
        <v>86</v>
      </c>
      <c r="E1250" s="10">
        <v>75</v>
      </c>
      <c r="F1250" s="10">
        <v>89</v>
      </c>
      <c r="G1250" s="10" t="e">
        <v>#N/A</v>
      </c>
      <c r="H1250" s="10">
        <v>80</v>
      </c>
      <c r="I1250" s="10">
        <v>89</v>
      </c>
      <c r="J1250" s="12">
        <v>72</v>
      </c>
    </row>
    <row r="1251" spans="2:10" ht="15.75" hidden="1">
      <c r="B1251" s="32" t="s">
        <v>40</v>
      </c>
      <c r="C1251" s="10">
        <v>91</v>
      </c>
      <c r="D1251" s="10">
        <v>79</v>
      </c>
      <c r="E1251" s="10">
        <v>86</v>
      </c>
      <c r="F1251" s="10">
        <v>93</v>
      </c>
      <c r="G1251" s="10">
        <v>93</v>
      </c>
      <c r="H1251" s="10">
        <v>89</v>
      </c>
      <c r="I1251" s="10">
        <v>93</v>
      </c>
      <c r="J1251" s="12">
        <v>78</v>
      </c>
    </row>
    <row r="1252" spans="2:10" ht="15.75" hidden="1">
      <c r="B1252" s="32" t="s">
        <v>41</v>
      </c>
      <c r="C1252" s="10">
        <v>83</v>
      </c>
      <c r="D1252" s="10">
        <v>81</v>
      </c>
      <c r="E1252" s="10">
        <v>79</v>
      </c>
      <c r="F1252" s="10">
        <v>86</v>
      </c>
      <c r="G1252" s="10">
        <v>95</v>
      </c>
      <c r="H1252" s="10">
        <v>79</v>
      </c>
      <c r="I1252" s="10">
        <v>87</v>
      </c>
      <c r="J1252" s="12">
        <v>74</v>
      </c>
    </row>
    <row r="1253" spans="2:10" ht="15.75" hidden="1">
      <c r="B1253" s="32" t="s">
        <v>42</v>
      </c>
      <c r="C1253" s="10">
        <v>95</v>
      </c>
      <c r="D1253" s="10">
        <v>91</v>
      </c>
      <c r="E1253" s="10">
        <v>88</v>
      </c>
      <c r="F1253" s="10">
        <v>96</v>
      </c>
      <c r="G1253" s="10">
        <v>98</v>
      </c>
      <c r="H1253" s="10">
        <v>93</v>
      </c>
      <c r="I1253" s="10">
        <v>97</v>
      </c>
      <c r="J1253" s="12">
        <v>86</v>
      </c>
    </row>
    <row r="1254" spans="2:10" ht="15.75" hidden="1">
      <c r="B1254" s="32" t="s">
        <v>43</v>
      </c>
      <c r="C1254" s="10">
        <v>90</v>
      </c>
      <c r="D1254" s="10">
        <v>83</v>
      </c>
      <c r="E1254" s="10">
        <v>82</v>
      </c>
      <c r="F1254" s="10">
        <v>97</v>
      </c>
      <c r="G1254" s="10">
        <v>97</v>
      </c>
      <c r="H1254" s="10">
        <v>87</v>
      </c>
      <c r="I1254" s="10">
        <v>93</v>
      </c>
      <c r="J1254" s="12">
        <v>82</v>
      </c>
    </row>
    <row r="1255" spans="2:10" ht="15.75" hidden="1">
      <c r="B1255" s="32" t="s">
        <v>44</v>
      </c>
      <c r="C1255" s="10">
        <v>87</v>
      </c>
      <c r="D1255" s="10">
        <v>83</v>
      </c>
      <c r="E1255" s="10">
        <v>80</v>
      </c>
      <c r="F1255" s="10">
        <v>89</v>
      </c>
      <c r="G1255" s="10">
        <v>73</v>
      </c>
      <c r="H1255" s="10">
        <v>84</v>
      </c>
      <c r="I1255" s="10">
        <v>90</v>
      </c>
      <c r="J1255" s="12">
        <v>73</v>
      </c>
    </row>
    <row r="1256" spans="2:10" ht="15.75" hidden="1">
      <c r="B1256" s="19" t="s">
        <v>129</v>
      </c>
      <c r="C1256" s="8"/>
      <c r="D1256" s="8"/>
      <c r="E1256" s="8"/>
      <c r="F1256" s="8"/>
      <c r="G1256" s="8"/>
      <c r="H1256" s="8"/>
      <c r="I1256" s="8"/>
      <c r="J1256" s="8"/>
    </row>
    <row r="1257" spans="2:10" ht="15.75" hidden="1">
      <c r="B1257" s="19"/>
      <c r="C1257" s="8"/>
      <c r="D1257" s="8"/>
      <c r="E1257" s="8"/>
      <c r="F1257" s="8"/>
      <c r="G1257" s="8"/>
      <c r="H1257" s="8"/>
      <c r="I1257" s="8"/>
      <c r="J1257" s="21"/>
    </row>
    <row r="1258" spans="2:10" ht="15.75" hidden="1">
      <c r="B1258" s="186" t="s">
        <v>69</v>
      </c>
      <c r="C1258" s="178"/>
      <c r="D1258" s="178"/>
      <c r="E1258" s="178"/>
      <c r="F1258" s="178"/>
      <c r="G1258" s="178"/>
      <c r="H1258" s="178"/>
      <c r="I1258" s="178"/>
      <c r="J1258" s="178"/>
    </row>
    <row r="1259" spans="2:10" ht="15.75" hidden="1">
      <c r="B1259" s="27"/>
      <c r="C1259" s="14" t="s">
        <v>101</v>
      </c>
      <c r="D1259" s="14" t="s">
        <v>67</v>
      </c>
      <c r="E1259" s="14" t="s">
        <v>75</v>
      </c>
      <c r="F1259" s="14" t="s">
        <v>78</v>
      </c>
      <c r="G1259" s="14" t="s">
        <v>126</v>
      </c>
      <c r="H1259" s="14" t="s">
        <v>134</v>
      </c>
      <c r="I1259" s="14" t="s">
        <v>131</v>
      </c>
      <c r="J1259" s="14" t="s">
        <v>124</v>
      </c>
    </row>
    <row r="1260" spans="2:10" ht="15.75" hidden="1">
      <c r="B1260" s="13" t="s">
        <v>104</v>
      </c>
      <c r="C1260" s="10">
        <v>78</v>
      </c>
      <c r="D1260" s="10">
        <v>62</v>
      </c>
      <c r="E1260" s="10">
        <v>72</v>
      </c>
      <c r="F1260" s="10">
        <v>87</v>
      </c>
      <c r="G1260" s="10">
        <v>92</v>
      </c>
      <c r="H1260" s="10">
        <v>78</v>
      </c>
      <c r="I1260" s="10">
        <v>77</v>
      </c>
      <c r="J1260" s="12">
        <v>69</v>
      </c>
    </row>
    <row r="1261" spans="2:10" ht="15.75" hidden="1">
      <c r="B1261" s="13" t="s">
        <v>79</v>
      </c>
      <c r="C1261" s="10">
        <v>76</v>
      </c>
      <c r="D1261" s="10">
        <v>62</v>
      </c>
      <c r="E1261" s="10">
        <v>69</v>
      </c>
      <c r="F1261" s="10">
        <v>87</v>
      </c>
      <c r="G1261" s="10">
        <v>93</v>
      </c>
      <c r="H1261" s="10">
        <v>77</v>
      </c>
      <c r="I1261" s="10">
        <v>76</v>
      </c>
      <c r="J1261" s="12">
        <v>65</v>
      </c>
    </row>
    <row r="1262" spans="2:10" ht="15.75" hidden="1">
      <c r="B1262" s="13" t="s">
        <v>80</v>
      </c>
      <c r="C1262" s="10">
        <v>80</v>
      </c>
      <c r="D1262" s="10">
        <v>66</v>
      </c>
      <c r="E1262" s="10">
        <v>70</v>
      </c>
      <c r="F1262" s="10">
        <v>87</v>
      </c>
      <c r="G1262" s="10">
        <v>88</v>
      </c>
      <c r="H1262" s="10">
        <v>81</v>
      </c>
      <c r="I1262" s="10">
        <v>80</v>
      </c>
      <c r="J1262" s="12">
        <v>69</v>
      </c>
    </row>
    <row r="1263" spans="2:10" ht="15.75" hidden="1">
      <c r="B1263" s="32" t="s">
        <v>143</v>
      </c>
      <c r="C1263" s="13">
        <v>70</v>
      </c>
      <c r="D1263" s="10">
        <v>64</v>
      </c>
      <c r="E1263" s="10">
        <v>74</v>
      </c>
      <c r="F1263" s="10">
        <v>81</v>
      </c>
      <c r="G1263" s="10">
        <v>99</v>
      </c>
      <c r="H1263" s="10">
        <v>70</v>
      </c>
      <c r="I1263" s="10">
        <v>69</v>
      </c>
      <c r="J1263" s="12">
        <v>63</v>
      </c>
    </row>
    <row r="1264" spans="2:10" ht="15.75" hidden="1">
      <c r="B1264" s="32" t="s">
        <v>73</v>
      </c>
      <c r="C1264" s="13">
        <v>62</v>
      </c>
      <c r="D1264" s="10">
        <v>58</v>
      </c>
      <c r="E1264" s="10">
        <v>63</v>
      </c>
      <c r="F1264" s="10">
        <v>80</v>
      </c>
      <c r="G1264" s="10">
        <v>80</v>
      </c>
      <c r="H1264" s="10">
        <v>61</v>
      </c>
      <c r="I1264" s="10">
        <v>63</v>
      </c>
      <c r="J1264" s="12">
        <v>60</v>
      </c>
    </row>
    <row r="1265" spans="2:10" ht="15.75" hidden="1">
      <c r="B1265" s="32" t="s">
        <v>33</v>
      </c>
      <c r="C1265" s="10">
        <v>83</v>
      </c>
      <c r="D1265" s="10">
        <v>65</v>
      </c>
      <c r="E1265" s="10">
        <v>69</v>
      </c>
      <c r="F1265" s="10">
        <v>90</v>
      </c>
      <c r="G1265" s="10">
        <v>95</v>
      </c>
      <c r="H1265" s="10">
        <v>83</v>
      </c>
      <c r="I1265" s="10">
        <v>82</v>
      </c>
      <c r="J1265" s="12">
        <v>69</v>
      </c>
    </row>
    <row r="1266" spans="2:10" ht="15.75" hidden="1">
      <c r="B1266" s="32" t="s">
        <v>34</v>
      </c>
      <c r="C1266" s="10">
        <v>54</v>
      </c>
      <c r="D1266" s="10">
        <v>50</v>
      </c>
      <c r="E1266" s="10">
        <v>64</v>
      </c>
      <c r="F1266" s="10">
        <v>68</v>
      </c>
      <c r="G1266" s="10">
        <v>40</v>
      </c>
      <c r="H1266" s="10">
        <v>55</v>
      </c>
      <c r="I1266" s="10">
        <v>54</v>
      </c>
      <c r="J1266" s="12">
        <v>50</v>
      </c>
    </row>
    <row r="1267" spans="2:10" ht="15.75" hidden="1">
      <c r="B1267" s="32" t="s">
        <v>35</v>
      </c>
      <c r="C1267" s="10">
        <v>67</v>
      </c>
      <c r="D1267" s="10">
        <v>62</v>
      </c>
      <c r="E1267" s="10">
        <v>63</v>
      </c>
      <c r="F1267" s="10">
        <v>79</v>
      </c>
      <c r="G1267" s="10">
        <v>78</v>
      </c>
      <c r="H1267" s="10">
        <v>69</v>
      </c>
      <c r="I1267" s="10">
        <v>64</v>
      </c>
      <c r="J1267" s="12">
        <v>59</v>
      </c>
    </row>
    <row r="1268" spans="2:10" ht="15.75" hidden="1">
      <c r="B1268" s="32" t="s">
        <v>95</v>
      </c>
      <c r="C1268" s="10">
        <v>74</v>
      </c>
      <c r="D1268" s="10">
        <v>66</v>
      </c>
      <c r="E1268" s="10">
        <v>72</v>
      </c>
      <c r="F1268" s="10">
        <v>90</v>
      </c>
      <c r="G1268" s="10">
        <v>93</v>
      </c>
      <c r="H1268" s="10">
        <v>74</v>
      </c>
      <c r="I1268" s="10">
        <v>75</v>
      </c>
      <c r="J1268" s="12">
        <v>70</v>
      </c>
    </row>
    <row r="1269" spans="2:10" ht="15.75" hidden="1">
      <c r="B1269" s="32" t="s">
        <v>37</v>
      </c>
      <c r="C1269" s="10">
        <v>75</v>
      </c>
      <c r="D1269" s="10">
        <v>64</v>
      </c>
      <c r="E1269" s="10">
        <v>74</v>
      </c>
      <c r="F1269" s="10">
        <v>82</v>
      </c>
      <c r="G1269" s="10">
        <v>83</v>
      </c>
      <c r="H1269" s="10">
        <v>78</v>
      </c>
      <c r="I1269" s="10">
        <v>73</v>
      </c>
      <c r="J1269" s="12">
        <v>71</v>
      </c>
    </row>
    <row r="1270" spans="2:10" ht="15.75" hidden="1">
      <c r="B1270" s="32" t="s">
        <v>38</v>
      </c>
      <c r="C1270" s="10">
        <v>56</v>
      </c>
      <c r="D1270" s="10">
        <v>51</v>
      </c>
      <c r="E1270" s="10">
        <v>76</v>
      </c>
      <c r="F1270" s="10">
        <v>74</v>
      </c>
      <c r="G1270" s="10" t="e">
        <v>#N/A</v>
      </c>
      <c r="H1270" s="10">
        <v>48</v>
      </c>
      <c r="I1270" s="10">
        <v>63</v>
      </c>
      <c r="J1270" s="12">
        <v>50</v>
      </c>
    </row>
    <row r="1271" spans="2:10" ht="15.75" hidden="1">
      <c r="B1271" s="32" t="s">
        <v>102</v>
      </c>
      <c r="C1271" s="10">
        <v>70</v>
      </c>
      <c r="D1271" s="10">
        <v>54</v>
      </c>
      <c r="E1271" s="10">
        <v>58</v>
      </c>
      <c r="F1271" s="10">
        <v>78</v>
      </c>
      <c r="G1271" s="10" t="e">
        <v>#N/A</v>
      </c>
      <c r="H1271" s="10">
        <v>69</v>
      </c>
      <c r="I1271" s="10">
        <v>72</v>
      </c>
      <c r="J1271" s="12">
        <v>59</v>
      </c>
    </row>
    <row r="1272" spans="2:10" ht="15.75" hidden="1">
      <c r="B1272" s="32" t="s">
        <v>40</v>
      </c>
      <c r="C1272" s="10">
        <v>92</v>
      </c>
      <c r="D1272" s="10">
        <v>76</v>
      </c>
      <c r="E1272" s="10">
        <v>79</v>
      </c>
      <c r="F1272" s="10">
        <v>96</v>
      </c>
      <c r="G1272" s="10">
        <v>99</v>
      </c>
      <c r="H1272" s="10">
        <v>92</v>
      </c>
      <c r="I1272" s="10">
        <v>92</v>
      </c>
      <c r="J1272" s="12">
        <v>73</v>
      </c>
    </row>
    <row r="1273" spans="2:10" ht="15.75" hidden="1">
      <c r="B1273" s="32" t="s">
        <v>41</v>
      </c>
      <c r="C1273" s="10">
        <v>82</v>
      </c>
      <c r="D1273" s="10">
        <v>74</v>
      </c>
      <c r="E1273" s="10">
        <v>74</v>
      </c>
      <c r="F1273" s="10">
        <v>88</v>
      </c>
      <c r="G1273" s="10">
        <v>94</v>
      </c>
      <c r="H1273" s="10">
        <v>83</v>
      </c>
      <c r="I1273" s="10">
        <v>81</v>
      </c>
      <c r="J1273" s="12">
        <v>73</v>
      </c>
    </row>
    <row r="1274" spans="2:10" ht="15.75" hidden="1">
      <c r="B1274" s="32" t="s">
        <v>42</v>
      </c>
      <c r="C1274" s="10">
        <v>93</v>
      </c>
      <c r="D1274" s="10">
        <v>80</v>
      </c>
      <c r="E1274" s="10">
        <v>82</v>
      </c>
      <c r="F1274" s="10">
        <v>95</v>
      </c>
      <c r="G1274" s="10">
        <v>98</v>
      </c>
      <c r="H1274" s="10">
        <v>94</v>
      </c>
      <c r="I1274" s="10">
        <v>93</v>
      </c>
      <c r="J1274" s="12">
        <v>80</v>
      </c>
    </row>
    <row r="1275" spans="2:10" ht="15.75" hidden="1">
      <c r="B1275" s="32" t="s">
        <v>43</v>
      </c>
      <c r="C1275" s="10">
        <v>83</v>
      </c>
      <c r="D1275" s="10">
        <v>66</v>
      </c>
      <c r="E1275" s="10">
        <v>77</v>
      </c>
      <c r="F1275" s="10">
        <v>93</v>
      </c>
      <c r="G1275" s="10">
        <v>92</v>
      </c>
      <c r="H1275" s="10">
        <v>86</v>
      </c>
      <c r="I1275" s="10">
        <v>80</v>
      </c>
      <c r="J1275" s="12">
        <v>72</v>
      </c>
    </row>
    <row r="1276" spans="2:10" ht="15.75" hidden="1">
      <c r="B1276" s="32" t="s">
        <v>44</v>
      </c>
      <c r="C1276" s="10">
        <v>80</v>
      </c>
      <c r="D1276" s="10">
        <v>75</v>
      </c>
      <c r="E1276" s="10">
        <v>83</v>
      </c>
      <c r="F1276" s="10">
        <v>80</v>
      </c>
      <c r="G1276" s="10">
        <v>82</v>
      </c>
      <c r="H1276" s="10">
        <v>79</v>
      </c>
      <c r="I1276" s="10">
        <v>82</v>
      </c>
      <c r="J1276" s="12">
        <v>69</v>
      </c>
    </row>
    <row r="1277" spans="2:10" ht="15.75" hidden="1">
      <c r="B1277" s="19" t="s">
        <v>129</v>
      </c>
      <c r="C1277" s="9"/>
      <c r="D1277" s="30"/>
      <c r="E1277" s="30"/>
      <c r="F1277" s="30"/>
      <c r="G1277" s="9"/>
      <c r="H1277" s="9"/>
      <c r="I1277" s="9"/>
      <c r="J1277" s="18"/>
    </row>
    <row r="1278" spans="2:13" ht="15.75" customHeight="1">
      <c r="B1278" s="19"/>
      <c r="C1278" s="9"/>
      <c r="D1278" s="30"/>
      <c r="E1278" s="30"/>
      <c r="F1278" s="30"/>
      <c r="G1278" s="9"/>
      <c r="H1278" s="9"/>
      <c r="I1278" s="9"/>
      <c r="J1278" s="18"/>
      <c r="K1278" s="68"/>
      <c r="L1278" s="68"/>
      <c r="M1278" s="68"/>
    </row>
    <row r="1279" spans="2:13" ht="15.75">
      <c r="B1279" s="158" t="s">
        <v>241</v>
      </c>
      <c r="C1279" s="8"/>
      <c r="D1279" s="8"/>
      <c r="E1279" s="8"/>
      <c r="F1279" s="8"/>
      <c r="G1279" s="8"/>
      <c r="H1279" s="8"/>
      <c r="I1279" s="8"/>
      <c r="J1279" s="8"/>
      <c r="K1279" s="3"/>
      <c r="L1279" s="3"/>
      <c r="M1279" s="3"/>
    </row>
    <row r="1280" spans="2:13" ht="15" customHeight="1" hidden="1">
      <c r="B1280" s="203" t="s">
        <v>259</v>
      </c>
      <c r="C1280" s="203"/>
      <c r="D1280" s="203"/>
      <c r="E1280" s="203"/>
      <c r="F1280" s="203"/>
      <c r="G1280" s="203"/>
      <c r="H1280" s="203"/>
      <c r="I1280" s="203"/>
      <c r="J1280" s="203"/>
      <c r="K1280" s="68"/>
      <c r="L1280" s="68"/>
      <c r="M1280" s="68"/>
    </row>
    <row r="1281" spans="2:13" ht="31.5" hidden="1">
      <c r="B1281" s="5"/>
      <c r="C1281" s="14" t="s">
        <v>159</v>
      </c>
      <c r="D1281" s="14" t="s">
        <v>76</v>
      </c>
      <c r="E1281" s="14" t="s">
        <v>132</v>
      </c>
      <c r="F1281" s="14" t="s">
        <v>133</v>
      </c>
      <c r="G1281" s="27" t="s">
        <v>126</v>
      </c>
      <c r="H1281" s="27" t="s">
        <v>134</v>
      </c>
      <c r="I1281" s="27" t="s">
        <v>131</v>
      </c>
      <c r="J1281" s="27" t="s">
        <v>124</v>
      </c>
      <c r="K1281" s="5"/>
      <c r="L1281" s="3"/>
      <c r="M1281" s="3"/>
    </row>
    <row r="1282" spans="1:13" ht="15.75" customHeight="1" hidden="1">
      <c r="A1282" s="1">
        <v>2</v>
      </c>
      <c r="B1282" s="5" t="str">
        <f>INDEX(B1218:B1234,$A$1282)</f>
        <v>Region 10</v>
      </c>
      <c r="C1282" s="87">
        <f>INDEX(C1218:C1234,$A$1282)/100</f>
        <v>0.85</v>
      </c>
      <c r="D1282" s="87">
        <f aca="true" t="shared" si="58" ref="D1282:J1282">INDEX(D1218:D1234,$A$1282)/100</f>
        <v>0.76</v>
      </c>
      <c r="E1282" s="87">
        <f t="shared" si="58"/>
        <v>0.75</v>
      </c>
      <c r="F1282" s="87">
        <f t="shared" si="58"/>
        <v>0.95</v>
      </c>
      <c r="G1282" s="87">
        <f t="shared" si="58"/>
        <v>0.93</v>
      </c>
      <c r="H1282" s="87">
        <f t="shared" si="58"/>
        <v>0.83</v>
      </c>
      <c r="I1282" s="87">
        <f t="shared" si="58"/>
        <v>0.86</v>
      </c>
      <c r="J1282" s="87">
        <f t="shared" si="58"/>
        <v>0.74</v>
      </c>
      <c r="K1282" s="5" t="s">
        <v>130</v>
      </c>
      <c r="L1282" s="68"/>
      <c r="M1282" s="68"/>
    </row>
    <row r="1283" spans="2:13" ht="15.75" hidden="1">
      <c r="B1283" s="5" t="str">
        <f>INDEX(B1155:B1171,$A$1282)</f>
        <v>Region 10</v>
      </c>
      <c r="C1283" s="87">
        <f>INDEX(C1155:C1171,$A$1282)/100</f>
        <v>0.9</v>
      </c>
      <c r="D1283" s="87">
        <f aca="true" t="shared" si="59" ref="D1283:J1283">INDEX(D1155:D1171,$A$1282)/100</f>
        <v>0.86</v>
      </c>
      <c r="E1283" s="87">
        <f t="shared" si="59"/>
        <v>0.84</v>
      </c>
      <c r="F1283" s="87">
        <f t="shared" si="59"/>
        <v>0.97</v>
      </c>
      <c r="G1283" s="87">
        <f t="shared" si="59"/>
        <v>0.97</v>
      </c>
      <c r="H1283" s="87">
        <f t="shared" si="59"/>
        <v>0.89</v>
      </c>
      <c r="I1283" s="87">
        <f t="shared" si="59"/>
        <v>0.91</v>
      </c>
      <c r="J1283" s="87">
        <f t="shared" si="59"/>
        <v>0.84</v>
      </c>
      <c r="K1283" s="5" t="s">
        <v>141</v>
      </c>
      <c r="L1283" s="3"/>
      <c r="M1283" s="3"/>
    </row>
    <row r="1284" spans="2:13" ht="15.75" customHeight="1" hidden="1">
      <c r="B1284" s="5" t="str">
        <f>INDEX(B1092:B1108,$A$1282)</f>
        <v>Region 10</v>
      </c>
      <c r="C1284" s="87">
        <f>INDEX(C1092:C1108,$A$1282)/100</f>
        <v>0.88</v>
      </c>
      <c r="D1284" s="87">
        <f aca="true" t="shared" si="60" ref="D1284:J1284">INDEX(D1092:D1108,$A$1282)/100</f>
        <v>0.83</v>
      </c>
      <c r="E1284" s="87">
        <f t="shared" si="60"/>
        <v>0.81</v>
      </c>
      <c r="F1284" s="87">
        <f t="shared" si="60"/>
        <v>0.96</v>
      </c>
      <c r="G1284" s="87">
        <f t="shared" si="60"/>
        <v>0.96</v>
      </c>
      <c r="H1284" s="87">
        <f t="shared" si="60"/>
        <v>0.87</v>
      </c>
      <c r="I1284" s="87">
        <f t="shared" si="60"/>
        <v>0.9</v>
      </c>
      <c r="J1284" s="87">
        <f t="shared" si="60"/>
        <v>0.81</v>
      </c>
      <c r="K1284" s="5" t="s">
        <v>142</v>
      </c>
      <c r="L1284" s="68"/>
      <c r="M1284" s="68"/>
    </row>
    <row r="1285" spans="2:13" ht="15" customHeight="1" hidden="1">
      <c r="B1285" s="5" t="str">
        <f>INDEX(B1029:B1045,$A$1282)</f>
        <v>Region 10</v>
      </c>
      <c r="C1285" s="87">
        <f>INDEX(C1029:C1045,$A$1282)/100</f>
        <v>0.89</v>
      </c>
      <c r="D1285" s="87">
        <f aca="true" t="shared" si="61" ref="D1285:J1285">INDEX(D1029:D1045,$A$1282)/100</f>
        <v>0.82</v>
      </c>
      <c r="E1285" s="87">
        <f t="shared" si="61"/>
        <v>0.85</v>
      </c>
      <c r="F1285" s="87">
        <f t="shared" si="61"/>
        <v>0.96</v>
      </c>
      <c r="G1285" s="87">
        <f t="shared" si="61"/>
        <v>0.96</v>
      </c>
      <c r="H1285" s="87">
        <f t="shared" si="61"/>
        <v>0.88</v>
      </c>
      <c r="I1285" s="87">
        <f t="shared" si="61"/>
        <v>0.91</v>
      </c>
      <c r="J1285" s="87">
        <f t="shared" si="61"/>
        <v>0.83</v>
      </c>
      <c r="K1285" s="5" t="s">
        <v>106</v>
      </c>
      <c r="L1285" s="3"/>
      <c r="M1285" s="3"/>
    </row>
    <row r="1286" spans="2:13" ht="15" customHeight="1" hidden="1">
      <c r="B1286" s="5" t="str">
        <f>INDEX(B966:B982,$A$1282)</f>
        <v>Region 10</v>
      </c>
      <c r="C1286" s="87">
        <f>INDEX(C966:C982,$A$1282)/100</f>
        <v>0.88</v>
      </c>
      <c r="D1286" s="87">
        <f aca="true" t="shared" si="62" ref="D1286:J1286">INDEX(D966:D982,$A$1282)/100</f>
        <v>0.82</v>
      </c>
      <c r="E1286" s="87">
        <f t="shared" si="62"/>
        <v>0.83</v>
      </c>
      <c r="F1286" s="87">
        <f t="shared" si="62"/>
        <v>0.96</v>
      </c>
      <c r="G1286" s="87">
        <f t="shared" si="62"/>
        <v>0.96</v>
      </c>
      <c r="H1286" s="87">
        <f t="shared" si="62"/>
        <v>0.87</v>
      </c>
      <c r="I1286" s="87">
        <f t="shared" si="62"/>
        <v>0.9</v>
      </c>
      <c r="J1286" s="87">
        <f t="shared" si="62"/>
        <v>0.81</v>
      </c>
      <c r="K1286" s="5" t="s">
        <v>87</v>
      </c>
      <c r="L1286" s="68"/>
      <c r="M1286" s="68"/>
    </row>
    <row r="1287" spans="2:13" ht="15" customHeight="1" hidden="1">
      <c r="B1287" s="5" t="str">
        <f>INDEX(B901:B917,$A$1282)</f>
        <v>Region 10</v>
      </c>
      <c r="C1287" s="87">
        <f>INDEX(C901:C917,$A$1282)/100</f>
        <v>0.89</v>
      </c>
      <c r="D1287" s="87">
        <f aca="true" t="shared" si="63" ref="D1287:J1287">INDEX(D901:D917,$A$1282)/100</f>
        <v>0.82</v>
      </c>
      <c r="E1287" s="87">
        <f t="shared" si="63"/>
        <v>0.84</v>
      </c>
      <c r="F1287" s="87">
        <f t="shared" si="63"/>
        <v>0.97</v>
      </c>
      <c r="G1287" s="87">
        <f t="shared" si="63"/>
        <v>0.97</v>
      </c>
      <c r="H1287" s="87">
        <f t="shared" si="63"/>
        <v>0.88</v>
      </c>
      <c r="I1287" s="87">
        <f t="shared" si="63"/>
        <v>0.9</v>
      </c>
      <c r="J1287" s="87">
        <f t="shared" si="63"/>
        <v>0.82</v>
      </c>
      <c r="K1287" s="5" t="s">
        <v>88</v>
      </c>
      <c r="L1287" s="3"/>
      <c r="M1287" s="3"/>
    </row>
    <row r="1288" spans="2:13" s="120" customFormat="1" ht="15" customHeight="1" hidden="1">
      <c r="B1288" s="5" t="str">
        <f>INDEX(B835:B851,$A$1282)</f>
        <v>Region 10</v>
      </c>
      <c r="C1288" s="87">
        <f>INDEX(C835:C851,$A$1282)/100</f>
        <v>0.91</v>
      </c>
      <c r="D1288" s="87">
        <f aca="true" t="shared" si="64" ref="D1288:J1288">INDEX(D835:D851,$A$1282)/100</f>
        <v>0.84</v>
      </c>
      <c r="E1288" s="87">
        <f t="shared" si="64"/>
        <v>0.88</v>
      </c>
      <c r="F1288" s="87">
        <f t="shared" si="64"/>
        <v>0.97</v>
      </c>
      <c r="G1288" s="87">
        <f t="shared" si="64"/>
        <v>0.97</v>
      </c>
      <c r="H1288" s="87">
        <f t="shared" si="64"/>
        <v>0.9</v>
      </c>
      <c r="I1288" s="87">
        <f t="shared" si="64"/>
        <v>0.92</v>
      </c>
      <c r="J1288" s="87">
        <f t="shared" si="64"/>
        <v>0.85</v>
      </c>
      <c r="K1288" s="5" t="s">
        <v>148</v>
      </c>
      <c r="L1288" s="121"/>
      <c r="M1288" s="121"/>
    </row>
    <row r="1289" spans="2:13" s="75" customFormat="1" ht="15" customHeight="1" hidden="1">
      <c r="B1289" s="5" t="str">
        <f>INDEX(B775:B891,$A$1282)</f>
        <v>Region 10</v>
      </c>
      <c r="C1289" s="87">
        <f>INDEX(C775:C791,$A$1282)/100</f>
        <v>0.93</v>
      </c>
      <c r="D1289" s="87">
        <f aca="true" t="shared" si="65" ref="D1289:J1289">INDEX(D775:D791,$A$1282)/100</f>
        <v>0.88</v>
      </c>
      <c r="E1289" s="87">
        <f t="shared" si="65"/>
        <v>0.92</v>
      </c>
      <c r="F1289" s="87">
        <f t="shared" si="65"/>
        <v>0.97</v>
      </c>
      <c r="G1289" s="87">
        <f t="shared" si="65"/>
        <v>0.99</v>
      </c>
      <c r="H1289" s="87">
        <f t="shared" si="65"/>
        <v>0.92</v>
      </c>
      <c r="I1289" s="87">
        <f t="shared" si="65"/>
        <v>0.94</v>
      </c>
      <c r="J1289" s="87">
        <f t="shared" si="65"/>
        <v>0.89</v>
      </c>
      <c r="K1289" s="5" t="s">
        <v>174</v>
      </c>
      <c r="L1289" s="68"/>
      <c r="M1289" s="68"/>
    </row>
    <row r="1290" spans="11:13" ht="15" customHeight="1">
      <c r="K1290" s="3"/>
      <c r="L1290" s="3"/>
      <c r="M1290" s="3"/>
    </row>
    <row r="1291" spans="11:13" ht="15" customHeight="1">
      <c r="K1291" s="68"/>
      <c r="L1291" s="68"/>
      <c r="M1291" s="68"/>
    </row>
    <row r="1292" spans="11:13" ht="15" customHeight="1">
      <c r="K1292" s="3"/>
      <c r="L1292" s="3"/>
      <c r="M1292" s="3"/>
    </row>
    <row r="1293" spans="11:13" ht="15" customHeight="1">
      <c r="K1293" s="68"/>
      <c r="L1293" s="68"/>
      <c r="M1293" s="68"/>
    </row>
    <row r="1294" spans="11:13" ht="15" customHeight="1">
      <c r="K1294" s="3"/>
      <c r="L1294" s="3"/>
      <c r="M1294" s="3"/>
    </row>
    <row r="1295" spans="11:13" s="133" customFormat="1" ht="15" customHeight="1">
      <c r="K1295" s="132"/>
      <c r="L1295" s="132"/>
      <c r="M1295" s="132"/>
    </row>
    <row r="1296" spans="11:13" s="133" customFormat="1" ht="15" customHeight="1">
      <c r="K1296" s="132"/>
      <c r="L1296" s="132"/>
      <c r="M1296" s="132"/>
    </row>
    <row r="1297" spans="11:13" ht="15" customHeight="1">
      <c r="K1297" s="68"/>
      <c r="L1297" s="68"/>
      <c r="M1297" s="68"/>
    </row>
    <row r="1298" spans="11:13" ht="15" customHeight="1">
      <c r="K1298" s="3"/>
      <c r="L1298" s="3"/>
      <c r="M1298" s="3"/>
    </row>
    <row r="1299" spans="11:13" s="75" customFormat="1" ht="15" customHeight="1">
      <c r="K1299" s="68"/>
      <c r="L1299" s="68"/>
      <c r="M1299" s="68"/>
    </row>
    <row r="1300" spans="11:13" s="75" customFormat="1" ht="15" customHeight="1">
      <c r="K1300" s="68"/>
      <c r="L1300" s="68"/>
      <c r="M1300" s="68"/>
    </row>
    <row r="1301" spans="11:13" ht="15" customHeight="1">
      <c r="K1301" s="3"/>
      <c r="L1301" s="3"/>
      <c r="M1301" s="3"/>
    </row>
    <row r="1302" spans="11:12" ht="15" customHeight="1">
      <c r="K1302" s="70"/>
      <c r="L1302" s="70"/>
    </row>
    <row r="1303" ht="15" customHeight="1"/>
    <row r="1304" ht="15" customHeight="1"/>
    <row r="1305" ht="15" customHeight="1"/>
    <row r="1306" ht="15" customHeight="1"/>
    <row r="1307" ht="15" customHeight="1"/>
    <row r="1315" ht="15.75">
      <c r="B1315" s="7" t="s">
        <v>217</v>
      </c>
    </row>
    <row r="1316" spans="2:9" ht="15.75">
      <c r="B1316" s="4" t="s">
        <v>146</v>
      </c>
      <c r="C1316" s="48"/>
      <c r="D1316" s="48"/>
      <c r="E1316" s="48"/>
      <c r="F1316" s="48"/>
      <c r="G1316" s="48"/>
      <c r="H1316" s="48"/>
      <c r="I1316" s="48"/>
    </row>
    <row r="1318" spans="2:22" ht="96" customHeight="1">
      <c r="B1318" s="178" t="s">
        <v>355</v>
      </c>
      <c r="C1318" s="180"/>
      <c r="D1318" s="180"/>
      <c r="E1318" s="180"/>
      <c r="F1318" s="180"/>
      <c r="G1318" s="180"/>
      <c r="H1318" s="180"/>
      <c r="I1318" s="180"/>
      <c r="J1318" s="180"/>
      <c r="K1318" s="180"/>
      <c r="L1318" s="180"/>
      <c r="M1318" s="180"/>
      <c r="N1318" s="180"/>
      <c r="O1318" s="180"/>
      <c r="P1318" s="180"/>
      <c r="Q1318" s="180"/>
      <c r="R1318" s="180"/>
      <c r="S1318" s="180"/>
      <c r="T1318" s="180"/>
      <c r="U1318" s="180"/>
      <c r="V1318" s="180"/>
    </row>
    <row r="1319" spans="2:13" ht="15.75">
      <c r="B1319" s="79"/>
      <c r="C1319" s="79"/>
      <c r="D1319" s="79"/>
      <c r="E1319" s="79"/>
      <c r="F1319" s="79"/>
      <c r="G1319" s="79"/>
      <c r="H1319" s="79"/>
      <c r="I1319" s="79"/>
      <c r="J1319" s="79"/>
      <c r="K1319" s="78"/>
      <c r="L1319" s="78"/>
      <c r="M1319" s="78"/>
    </row>
    <row r="1320" spans="2:11" ht="15.75">
      <c r="B1320" s="161" t="s">
        <v>242</v>
      </c>
      <c r="C1320" s="3"/>
      <c r="D1320" s="3"/>
      <c r="E1320" s="3"/>
      <c r="F1320" s="3"/>
      <c r="G1320" s="3"/>
      <c r="H1320" s="3"/>
      <c r="I1320" s="3"/>
      <c r="J1320" s="3"/>
      <c r="K1320" s="40"/>
    </row>
    <row r="1321" spans="2:13" ht="15.75" hidden="1">
      <c r="B1321" s="186" t="s">
        <v>218</v>
      </c>
      <c r="C1321" s="180"/>
      <c r="D1321" s="180"/>
      <c r="E1321" s="180"/>
      <c r="F1321" s="180"/>
      <c r="G1321" s="180"/>
      <c r="H1321" s="180"/>
      <c r="I1321" s="180"/>
      <c r="J1321" s="180"/>
      <c r="K1321" s="180"/>
      <c r="L1321" s="180"/>
      <c r="M1321" s="180"/>
    </row>
    <row r="1322" spans="2:11" ht="31.5" hidden="1">
      <c r="B1322" s="62"/>
      <c r="C1322" s="62" t="s">
        <v>159</v>
      </c>
      <c r="D1322" s="62" t="s">
        <v>77</v>
      </c>
      <c r="E1322" s="62" t="s">
        <v>75</v>
      </c>
      <c r="F1322" s="62" t="s">
        <v>78</v>
      </c>
      <c r="G1322" s="62" t="s">
        <v>225</v>
      </c>
      <c r="H1322" s="62" t="s">
        <v>134</v>
      </c>
      <c r="I1322" s="62" t="s">
        <v>131</v>
      </c>
      <c r="J1322" s="62" t="s">
        <v>124</v>
      </c>
      <c r="K1322" s="40"/>
    </row>
    <row r="1323" spans="2:16" ht="15.75" hidden="1">
      <c r="B1323" s="63" t="s">
        <v>104</v>
      </c>
      <c r="C1323" s="94">
        <v>0.0043</v>
      </c>
      <c r="D1323" s="94">
        <v>0.0068</v>
      </c>
      <c r="E1323" s="94">
        <v>0.008</v>
      </c>
      <c r="F1323" s="94">
        <v>0.0019</v>
      </c>
      <c r="G1323" s="94">
        <v>0.0048</v>
      </c>
      <c r="H1323" s="94">
        <v>0.0043</v>
      </c>
      <c r="I1323" s="94">
        <v>0.0043</v>
      </c>
      <c r="J1323" s="94">
        <v>0.0076</v>
      </c>
      <c r="K1323" s="92"/>
      <c r="L1323" s="92"/>
      <c r="M1323" s="92"/>
      <c r="N1323" s="92"/>
      <c r="O1323" s="92"/>
      <c r="P1323" s="92"/>
    </row>
    <row r="1324" spans="2:16" ht="15.75" hidden="1">
      <c r="B1324" s="63" t="s">
        <v>79</v>
      </c>
      <c r="C1324" s="94">
        <v>0.0075</v>
      </c>
      <c r="D1324" s="94">
        <v>0.0085</v>
      </c>
      <c r="E1324" s="94">
        <v>0.017</v>
      </c>
      <c r="F1324" s="94">
        <v>0.002</v>
      </c>
      <c r="G1324" s="94">
        <v>0.0054</v>
      </c>
      <c r="H1324" s="94">
        <v>0.0083</v>
      </c>
      <c r="I1324" s="94">
        <v>0.0071</v>
      </c>
      <c r="J1324" s="94">
        <v>0.0132</v>
      </c>
      <c r="K1324" s="92"/>
      <c r="L1324" s="92"/>
      <c r="M1324" s="92"/>
      <c r="N1324" s="92"/>
      <c r="O1324" s="92"/>
      <c r="P1324" s="92"/>
    </row>
    <row r="1325" spans="2:16" ht="15.75" hidden="1">
      <c r="B1325" s="63" t="s">
        <v>80</v>
      </c>
      <c r="C1325" s="94">
        <v>0.0005</v>
      </c>
      <c r="D1325" s="94">
        <v>0.0014</v>
      </c>
      <c r="E1325" s="94">
        <v>0.0073</v>
      </c>
      <c r="F1325" s="94">
        <v>0.0017</v>
      </c>
      <c r="G1325" s="94">
        <v>0.0054</v>
      </c>
      <c r="H1325" s="94">
        <v>0.0014</v>
      </c>
      <c r="I1325" s="94">
        <v>0.0023</v>
      </c>
      <c r="J1325" s="94">
        <v>0.0051</v>
      </c>
      <c r="K1325" s="92"/>
      <c r="L1325" s="92"/>
      <c r="M1325" s="92"/>
      <c r="N1325" s="92"/>
      <c r="O1325" s="92"/>
      <c r="P1325" s="92"/>
    </row>
    <row r="1326" spans="1:20" ht="15.75">
      <c r="A1326" s="17"/>
      <c r="K1326" s="40"/>
      <c r="T1326" s="37"/>
    </row>
    <row r="1327" ht="15.75">
      <c r="K1327" s="40"/>
    </row>
    <row r="1328" ht="15" customHeight="1">
      <c r="K1328" s="40"/>
    </row>
    <row r="1329" ht="15" customHeight="1">
      <c r="K1329" s="40"/>
    </row>
    <row r="1330" spans="1:18" s="4" customFormat="1" ht="15" customHeight="1">
      <c r="A1330" s="1"/>
      <c r="B1330" s="1"/>
      <c r="C1330" s="1"/>
      <c r="D1330" s="1"/>
      <c r="E1330" s="1"/>
      <c r="F1330" s="1"/>
      <c r="G1330" s="1"/>
      <c r="H1330" s="1"/>
      <c r="I1330" s="1"/>
      <c r="J1330" s="1"/>
      <c r="K1330" s="40"/>
      <c r="L1330" s="1"/>
      <c r="M1330" s="1"/>
      <c r="N1330" s="1"/>
      <c r="O1330" s="1"/>
      <c r="P1330" s="1"/>
      <c r="Q1330" s="109"/>
      <c r="R1330" s="1"/>
    </row>
    <row r="1331" spans="1:18" s="4" customFormat="1" ht="15" customHeight="1">
      <c r="A1331" s="75"/>
      <c r="B1331" s="75"/>
      <c r="C1331" s="75"/>
      <c r="D1331" s="75"/>
      <c r="E1331" s="75"/>
      <c r="F1331" s="75"/>
      <c r="G1331" s="75"/>
      <c r="H1331" s="75"/>
      <c r="I1331" s="75"/>
      <c r="J1331" s="75"/>
      <c r="K1331" s="40"/>
      <c r="L1331" s="75"/>
      <c r="M1331" s="75"/>
      <c r="N1331" s="75"/>
      <c r="O1331" s="75"/>
      <c r="P1331" s="75"/>
      <c r="Q1331" s="75"/>
      <c r="R1331" s="75"/>
    </row>
    <row r="1332" spans="1:18" s="4" customFormat="1" ht="15" customHeight="1">
      <c r="A1332" s="75"/>
      <c r="B1332" s="75"/>
      <c r="C1332" s="75"/>
      <c r="D1332" s="75"/>
      <c r="E1332" s="75"/>
      <c r="F1332" s="75"/>
      <c r="G1332" s="75"/>
      <c r="H1332" s="75"/>
      <c r="I1332" s="75"/>
      <c r="J1332" s="75"/>
      <c r="K1332" s="40"/>
      <c r="L1332" s="75"/>
      <c r="M1332" s="75"/>
      <c r="N1332" s="75"/>
      <c r="O1332" s="75"/>
      <c r="P1332" s="75"/>
      <c r="Q1332" s="75"/>
      <c r="R1332" s="75"/>
    </row>
    <row r="1333" spans="1:18" s="4" customFormat="1" ht="15" customHeight="1">
      <c r="A1333" s="75"/>
      <c r="B1333" s="75"/>
      <c r="C1333" s="75"/>
      <c r="D1333" s="75"/>
      <c r="E1333" s="75"/>
      <c r="F1333" s="75"/>
      <c r="G1333" s="75"/>
      <c r="H1333" s="75"/>
      <c r="I1333" s="75"/>
      <c r="J1333" s="75"/>
      <c r="K1333" s="40"/>
      <c r="L1333" s="75"/>
      <c r="M1333" s="75"/>
      <c r="N1333" s="75"/>
      <c r="O1333" s="75"/>
      <c r="P1333" s="75"/>
      <c r="Q1333" s="75"/>
      <c r="R1333" s="75"/>
    </row>
    <row r="1334" spans="1:18" s="4" customFormat="1" ht="15" customHeight="1">
      <c r="A1334" s="75"/>
      <c r="B1334" s="75"/>
      <c r="C1334" s="75"/>
      <c r="D1334" s="75"/>
      <c r="E1334" s="75"/>
      <c r="F1334" s="75"/>
      <c r="G1334" s="75"/>
      <c r="H1334" s="75"/>
      <c r="I1334" s="75"/>
      <c r="J1334" s="75"/>
      <c r="K1334" s="40"/>
      <c r="L1334" s="75"/>
      <c r="M1334" s="75"/>
      <c r="N1334" s="75"/>
      <c r="O1334" s="75"/>
      <c r="P1334" s="75"/>
      <c r="Q1334" s="75"/>
      <c r="R1334" s="75"/>
    </row>
    <row r="1335" spans="1:18" s="4" customFormat="1" ht="15" customHeight="1">
      <c r="A1335" s="75"/>
      <c r="B1335" s="75"/>
      <c r="C1335" s="75"/>
      <c r="D1335" s="75"/>
      <c r="E1335" s="75"/>
      <c r="F1335" s="75"/>
      <c r="G1335" s="75"/>
      <c r="H1335" s="75"/>
      <c r="I1335" s="75"/>
      <c r="J1335" s="75"/>
      <c r="K1335" s="40"/>
      <c r="L1335" s="75"/>
      <c r="M1335" s="75"/>
      <c r="N1335" s="75"/>
      <c r="O1335" s="75"/>
      <c r="P1335" s="75"/>
      <c r="Q1335" s="75"/>
      <c r="R1335" s="75"/>
    </row>
    <row r="1336" spans="1:18" s="4" customFormat="1" ht="15" customHeight="1">
      <c r="A1336" s="75"/>
      <c r="B1336" s="75"/>
      <c r="C1336" s="75"/>
      <c r="D1336" s="75"/>
      <c r="E1336" s="75"/>
      <c r="F1336" s="75"/>
      <c r="G1336" s="75"/>
      <c r="H1336" s="75"/>
      <c r="I1336" s="75"/>
      <c r="J1336" s="75"/>
      <c r="K1336" s="40"/>
      <c r="L1336" s="75"/>
      <c r="M1336" s="75"/>
      <c r="N1336" s="75"/>
      <c r="O1336" s="75"/>
      <c r="P1336" s="75"/>
      <c r="Q1336" s="75"/>
      <c r="R1336" s="75"/>
    </row>
    <row r="1337" spans="1:18" s="4" customFormat="1" ht="15" customHeight="1">
      <c r="A1337" s="75"/>
      <c r="B1337" s="75"/>
      <c r="C1337" s="75"/>
      <c r="D1337" s="75"/>
      <c r="E1337" s="75"/>
      <c r="F1337" s="75"/>
      <c r="G1337" s="75"/>
      <c r="H1337" s="75"/>
      <c r="I1337" s="75"/>
      <c r="J1337" s="75"/>
      <c r="K1337" s="40"/>
      <c r="L1337" s="75"/>
      <c r="M1337" s="75"/>
      <c r="N1337" s="75"/>
      <c r="O1337" s="75"/>
      <c r="P1337" s="75"/>
      <c r="Q1337" s="75"/>
      <c r="R1337" s="75"/>
    </row>
    <row r="1338" spans="1:18" s="4" customFormat="1" ht="15" customHeight="1">
      <c r="A1338" s="75"/>
      <c r="B1338" s="75"/>
      <c r="C1338" s="75"/>
      <c r="D1338" s="75"/>
      <c r="E1338" s="75"/>
      <c r="F1338" s="75"/>
      <c r="G1338" s="75"/>
      <c r="H1338" s="75"/>
      <c r="I1338" s="75"/>
      <c r="J1338" s="75"/>
      <c r="K1338" s="40"/>
      <c r="L1338" s="75"/>
      <c r="M1338" s="75"/>
      <c r="N1338" s="75"/>
      <c r="O1338" s="75"/>
      <c r="P1338" s="75"/>
      <c r="Q1338" s="75"/>
      <c r="R1338" s="75"/>
    </row>
    <row r="1339" spans="1:18" s="4" customFormat="1" ht="15" customHeight="1">
      <c r="A1339" s="75"/>
      <c r="B1339" s="75"/>
      <c r="C1339" s="75"/>
      <c r="D1339" s="75"/>
      <c r="E1339" s="75"/>
      <c r="F1339" s="75"/>
      <c r="G1339" s="75"/>
      <c r="H1339" s="75"/>
      <c r="I1339" s="75"/>
      <c r="J1339" s="75"/>
      <c r="K1339" s="40"/>
      <c r="L1339" s="75"/>
      <c r="M1339" s="75"/>
      <c r="N1339" s="75"/>
      <c r="O1339" s="75"/>
      <c r="P1339" s="75"/>
      <c r="Q1339" s="75"/>
      <c r="R1339" s="75"/>
    </row>
    <row r="1340" spans="1:18" s="4" customFormat="1" ht="15" customHeight="1">
      <c r="A1340" s="75"/>
      <c r="B1340" s="75"/>
      <c r="C1340" s="75"/>
      <c r="D1340" s="75"/>
      <c r="E1340" s="75"/>
      <c r="F1340" s="75"/>
      <c r="G1340" s="75"/>
      <c r="H1340" s="75"/>
      <c r="I1340" s="75"/>
      <c r="J1340" s="75"/>
      <c r="K1340" s="40"/>
      <c r="L1340" s="75"/>
      <c r="M1340" s="75"/>
      <c r="N1340" s="75"/>
      <c r="O1340" s="75"/>
      <c r="P1340" s="75"/>
      <c r="Q1340" s="75"/>
      <c r="R1340" s="75"/>
    </row>
    <row r="1341" spans="1:18" s="4" customFormat="1" ht="15" customHeight="1">
      <c r="A1341" s="75"/>
      <c r="B1341" s="75"/>
      <c r="C1341" s="75"/>
      <c r="D1341" s="75"/>
      <c r="E1341" s="75"/>
      <c r="F1341" s="75"/>
      <c r="G1341" s="75"/>
      <c r="H1341" s="75"/>
      <c r="I1341" s="75"/>
      <c r="J1341" s="75"/>
      <c r="K1341" s="40"/>
      <c r="L1341" s="75"/>
      <c r="M1341" s="75"/>
      <c r="N1341" s="75"/>
      <c r="O1341" s="75"/>
      <c r="P1341" s="75"/>
      <c r="Q1341" s="75"/>
      <c r="R1341" s="75"/>
    </row>
    <row r="1342" spans="1:18" s="4" customFormat="1" ht="15" customHeight="1">
      <c r="A1342" s="75"/>
      <c r="B1342" s="75"/>
      <c r="C1342" s="75"/>
      <c r="D1342" s="75"/>
      <c r="E1342" s="75"/>
      <c r="F1342" s="75"/>
      <c r="G1342" s="75"/>
      <c r="H1342" s="75"/>
      <c r="I1342" s="75"/>
      <c r="J1342" s="75"/>
      <c r="K1342" s="40"/>
      <c r="L1342" s="75"/>
      <c r="M1342" s="75"/>
      <c r="N1342" s="75"/>
      <c r="O1342" s="75"/>
      <c r="P1342" s="75"/>
      <c r="Q1342" s="75"/>
      <c r="R1342" s="75"/>
    </row>
    <row r="1343" spans="1:18" s="4" customFormat="1" ht="15" customHeight="1">
      <c r="A1343" s="75"/>
      <c r="B1343" s="75"/>
      <c r="C1343" s="75"/>
      <c r="D1343" s="75"/>
      <c r="E1343" s="75"/>
      <c r="F1343" s="75"/>
      <c r="G1343" s="75"/>
      <c r="H1343" s="75"/>
      <c r="I1343" s="75"/>
      <c r="J1343" s="75"/>
      <c r="K1343" s="40"/>
      <c r="L1343" s="75"/>
      <c r="M1343" s="75"/>
      <c r="N1343" s="75"/>
      <c r="O1343" s="75"/>
      <c r="P1343" s="75"/>
      <c r="Q1343" s="75"/>
      <c r="R1343" s="75"/>
    </row>
    <row r="1344" spans="1:18" s="4" customFormat="1" ht="15" customHeight="1">
      <c r="A1344" s="75"/>
      <c r="B1344" s="75"/>
      <c r="C1344" s="75"/>
      <c r="D1344" s="75"/>
      <c r="E1344" s="75"/>
      <c r="F1344" s="75"/>
      <c r="G1344" s="75"/>
      <c r="H1344" s="75"/>
      <c r="I1344" s="75"/>
      <c r="J1344" s="75"/>
      <c r="K1344" s="40"/>
      <c r="L1344" s="75"/>
      <c r="M1344" s="75"/>
      <c r="N1344" s="75"/>
      <c r="O1344" s="75"/>
      <c r="P1344" s="75"/>
      <c r="Q1344" s="75"/>
      <c r="R1344" s="75"/>
    </row>
    <row r="1345" spans="1:18" s="4" customFormat="1" ht="15.75">
      <c r="A1345" s="26"/>
      <c r="B1345" s="1"/>
      <c r="C1345" s="1"/>
      <c r="D1345" s="1"/>
      <c r="E1345" s="1"/>
      <c r="F1345" s="1"/>
      <c r="G1345" s="1"/>
      <c r="H1345" s="1"/>
      <c r="I1345" s="1"/>
      <c r="J1345" s="1"/>
      <c r="K1345" s="40"/>
      <c r="L1345" s="1"/>
      <c r="M1345" s="1"/>
      <c r="N1345" s="1"/>
      <c r="O1345" s="1"/>
      <c r="P1345" s="1"/>
      <c r="Q1345" s="1"/>
      <c r="R1345" s="1"/>
    </row>
    <row r="1346" spans="1:18" s="4" customFormat="1" ht="15.75">
      <c r="A1346" s="26"/>
      <c r="B1346" s="1"/>
      <c r="C1346" s="1"/>
      <c r="D1346" s="1"/>
      <c r="E1346" s="1"/>
      <c r="F1346" s="1"/>
      <c r="G1346" s="1"/>
      <c r="H1346" s="1"/>
      <c r="I1346" s="1"/>
      <c r="J1346" s="1"/>
      <c r="K1346" s="40"/>
      <c r="L1346" s="1"/>
      <c r="M1346" s="1"/>
      <c r="N1346" s="1"/>
      <c r="O1346" s="1"/>
      <c r="P1346" s="1"/>
      <c r="Q1346" s="1"/>
      <c r="R1346" s="1"/>
    </row>
    <row r="1347" spans="1:18" s="4" customFormat="1" ht="15.75">
      <c r="A1347" s="26"/>
      <c r="B1347" s="1"/>
      <c r="C1347" s="1"/>
      <c r="D1347" s="1"/>
      <c r="E1347" s="1"/>
      <c r="F1347" s="1"/>
      <c r="G1347" s="1"/>
      <c r="H1347" s="1"/>
      <c r="I1347" s="1"/>
      <c r="J1347" s="1"/>
      <c r="K1347" s="40"/>
      <c r="L1347" s="1"/>
      <c r="M1347" s="1"/>
      <c r="N1347" s="1"/>
      <c r="O1347" s="1"/>
      <c r="P1347" s="1"/>
      <c r="Q1347" s="1"/>
      <c r="R1347" s="1"/>
    </row>
    <row r="1348" spans="1:18" s="4" customFormat="1" ht="15.75">
      <c r="A1348" s="6"/>
      <c r="B1348" s="106"/>
      <c r="C1348" s="106"/>
      <c r="D1348" s="106"/>
      <c r="E1348" s="106"/>
      <c r="F1348" s="106"/>
      <c r="G1348" s="106"/>
      <c r="H1348" s="106"/>
      <c r="I1348" s="106"/>
      <c r="J1348" s="106"/>
      <c r="K1348" s="40"/>
      <c r="L1348" s="106"/>
      <c r="M1348" s="106"/>
      <c r="N1348" s="106"/>
      <c r="O1348" s="106"/>
      <c r="P1348" s="106"/>
      <c r="Q1348" s="106"/>
      <c r="R1348" s="106"/>
    </row>
    <row r="1349" s="106" customFormat="1" ht="15.75">
      <c r="B1349" s="7" t="s">
        <v>217</v>
      </c>
    </row>
    <row r="1350" s="106" customFormat="1" ht="15.75">
      <c r="B1350" s="7"/>
    </row>
    <row r="1351" spans="2:13" ht="15.75" customHeight="1">
      <c r="B1351" s="187" t="s">
        <v>161</v>
      </c>
      <c r="C1351" s="188"/>
      <c r="D1351" s="188"/>
      <c r="E1351" s="188"/>
      <c r="F1351" s="188"/>
      <c r="G1351" s="188"/>
      <c r="H1351" s="188"/>
      <c r="I1351" s="188"/>
      <c r="J1351" s="188"/>
      <c r="K1351" s="188"/>
      <c r="L1351" s="188"/>
      <c r="M1351" s="188"/>
    </row>
    <row r="1352" spans="2:22" ht="154.5" customHeight="1">
      <c r="B1352" s="178" t="s">
        <v>356</v>
      </c>
      <c r="C1352" s="178"/>
      <c r="D1352" s="178"/>
      <c r="E1352" s="178"/>
      <c r="F1352" s="178"/>
      <c r="G1352" s="178"/>
      <c r="H1352" s="178"/>
      <c r="I1352" s="178"/>
      <c r="J1352" s="178"/>
      <c r="K1352" s="178"/>
      <c r="L1352" s="178"/>
      <c r="M1352" s="178"/>
      <c r="N1352" s="180"/>
      <c r="O1352" s="180"/>
      <c r="P1352" s="180"/>
      <c r="Q1352" s="180"/>
      <c r="R1352" s="180"/>
      <c r="S1352" s="180"/>
      <c r="T1352" s="180"/>
      <c r="U1352" s="180"/>
      <c r="V1352" s="180"/>
    </row>
    <row r="1353" ht="15.75">
      <c r="J1353" s="21"/>
    </row>
    <row r="1354" spans="2:10" ht="15.75">
      <c r="B1354" s="112" t="s">
        <v>243</v>
      </c>
      <c r="J1354" s="21"/>
    </row>
    <row r="1355" spans="2:13" ht="15.75" customHeight="1" hidden="1">
      <c r="B1355" s="186" t="s">
        <v>224</v>
      </c>
      <c r="C1355" s="180"/>
      <c r="D1355" s="180"/>
      <c r="E1355" s="180"/>
      <c r="F1355" s="180"/>
      <c r="G1355" s="180"/>
      <c r="H1355" s="180"/>
      <c r="I1355" s="180"/>
      <c r="J1355" s="180"/>
      <c r="K1355" s="180"/>
      <c r="L1355" s="180"/>
      <c r="M1355" s="180"/>
    </row>
    <row r="1356" spans="2:11" ht="31.5" hidden="1">
      <c r="B1356" s="5"/>
      <c r="C1356" s="14" t="s">
        <v>159</v>
      </c>
      <c r="D1356" s="14" t="s">
        <v>76</v>
      </c>
      <c r="E1356" s="14" t="s">
        <v>132</v>
      </c>
      <c r="F1356" s="14" t="s">
        <v>133</v>
      </c>
      <c r="G1356" s="27" t="s">
        <v>126</v>
      </c>
      <c r="H1356" s="27" t="s">
        <v>134</v>
      </c>
      <c r="I1356" s="27" t="s">
        <v>131</v>
      </c>
      <c r="J1356" s="27" t="s">
        <v>124</v>
      </c>
      <c r="K1356" s="5"/>
    </row>
    <row r="1357" spans="1:11" ht="15.75" hidden="1">
      <c r="A1357" s="1">
        <v>4</v>
      </c>
      <c r="B1357" s="5" t="str">
        <f>INDEX(B1239:B1255,$A$1357)</f>
        <v>Cedar Hill </v>
      </c>
      <c r="C1357" s="87">
        <f>INDEX(C1239:C1255,$A$1357)/100</f>
        <v>0.85</v>
      </c>
      <c r="D1357" s="87">
        <f aca="true" t="shared" si="66" ref="D1357:J1357">INDEX(D1239:D1255,$A$1357)/100</f>
        <v>0.81</v>
      </c>
      <c r="E1357" s="87">
        <f t="shared" si="66"/>
        <v>0.88</v>
      </c>
      <c r="F1357" s="87">
        <f t="shared" si="66"/>
        <v>0.89</v>
      </c>
      <c r="G1357" s="87">
        <f t="shared" si="66"/>
        <v>0.99</v>
      </c>
      <c r="H1357" s="87">
        <f t="shared" si="66"/>
        <v>0.8</v>
      </c>
      <c r="I1357" s="87">
        <f t="shared" si="66"/>
        <v>0.89</v>
      </c>
      <c r="J1357" s="87">
        <f t="shared" si="66"/>
        <v>0.8</v>
      </c>
      <c r="K1357" s="5" t="s">
        <v>130</v>
      </c>
    </row>
    <row r="1358" spans="2:11" ht="15.75" hidden="1">
      <c r="B1358" s="5" t="str">
        <f>INDEX(B1176:B1192,$A$1357)</f>
        <v>Cedar Hill </v>
      </c>
      <c r="C1358" s="87">
        <f>INDEX(C1176:C1192,$A$1357)/100</f>
        <v>0.88</v>
      </c>
      <c r="D1358" s="87">
        <f aca="true" t="shared" si="67" ref="D1358:J1358">INDEX(D1176:D1192,$A$1357)/100</f>
        <v>0.86</v>
      </c>
      <c r="E1358" s="87">
        <f t="shared" si="67"/>
        <v>0.82</v>
      </c>
      <c r="F1358" s="87">
        <f t="shared" si="67"/>
        <v>0.97</v>
      </c>
      <c r="G1358" s="87">
        <f t="shared" si="67"/>
        <v>0.86</v>
      </c>
      <c r="H1358" s="87">
        <f t="shared" si="67"/>
        <v>0.85</v>
      </c>
      <c r="I1358" s="87">
        <f t="shared" si="67"/>
        <v>0.91</v>
      </c>
      <c r="J1358" s="87">
        <f t="shared" si="67"/>
        <v>0.83</v>
      </c>
      <c r="K1358" s="5" t="s">
        <v>141</v>
      </c>
    </row>
    <row r="1359" spans="2:11" ht="15.75" hidden="1">
      <c r="B1359" s="5" t="str">
        <f>INDEX(B1113:B1129,$A$1357)</f>
        <v>Cedar Hill </v>
      </c>
      <c r="C1359" s="87">
        <f>INDEX(C1113:C1129,$A$1357)/100</f>
        <v>0.86</v>
      </c>
      <c r="D1359" s="87">
        <f aca="true" t="shared" si="68" ref="D1359:J1359">INDEX(D1113:D1129,$A$1357)/100</f>
        <v>0.86</v>
      </c>
      <c r="E1359" s="87">
        <f t="shared" si="68"/>
        <v>0.86</v>
      </c>
      <c r="F1359" s="87">
        <f t="shared" si="68"/>
        <v>0.86</v>
      </c>
      <c r="G1359" s="87">
        <f t="shared" si="68"/>
        <v>0.99</v>
      </c>
      <c r="H1359" s="87">
        <f t="shared" si="68"/>
        <v>0.81</v>
      </c>
      <c r="I1359" s="87">
        <f t="shared" si="68"/>
        <v>0.92</v>
      </c>
      <c r="J1359" s="87">
        <f t="shared" si="68"/>
        <v>0.81</v>
      </c>
      <c r="K1359" s="5" t="s">
        <v>142</v>
      </c>
    </row>
    <row r="1360" spans="2:11" ht="15.75" hidden="1">
      <c r="B1360" s="5" t="str">
        <f>INDEX(B1050:B1066,$A$1357)</f>
        <v>Cedar Hill </v>
      </c>
      <c r="C1360" s="87">
        <f>INDEX(C1050:C1066,$A$1357)/100</f>
        <v>0.91</v>
      </c>
      <c r="D1360" s="87">
        <f aca="true" t="shared" si="69" ref="D1360:J1360">INDEX(D1050:D1066,$A$1357)/100</f>
        <v>0.91</v>
      </c>
      <c r="E1360" s="87">
        <f t="shared" si="69"/>
        <v>0.87</v>
      </c>
      <c r="F1360" s="87">
        <f t="shared" si="69"/>
        <v>0.95</v>
      </c>
      <c r="G1360" s="87">
        <f t="shared" si="69"/>
        <v>0.99</v>
      </c>
      <c r="H1360" s="87">
        <f t="shared" si="69"/>
        <v>0.88</v>
      </c>
      <c r="I1360" s="87">
        <f t="shared" si="69"/>
        <v>0.94</v>
      </c>
      <c r="J1360" s="87">
        <f t="shared" si="69"/>
        <v>0.86</v>
      </c>
      <c r="K1360" s="5" t="s">
        <v>106</v>
      </c>
    </row>
    <row r="1361" spans="2:11" ht="15.75" hidden="1">
      <c r="B1361" s="5" t="str">
        <f>INDEX(B987:B1003,$A$1357)</f>
        <v>Cedar Hill </v>
      </c>
      <c r="C1361" s="87">
        <f>INDEX(C987:C1003,$A$1357)/100</f>
        <v>0.89</v>
      </c>
      <c r="D1361" s="87">
        <f aca="true" t="shared" si="70" ref="D1361:J1361">INDEX(D987:D1003,$A$1357)/100</f>
        <v>0.88</v>
      </c>
      <c r="E1361" s="87">
        <f t="shared" si="70"/>
        <v>0.92</v>
      </c>
      <c r="F1361" s="87">
        <f t="shared" si="70"/>
        <v>0.91</v>
      </c>
      <c r="G1361" s="87">
        <f t="shared" si="70"/>
        <v>0.88</v>
      </c>
      <c r="H1361" s="87">
        <f t="shared" si="70"/>
        <v>0.89</v>
      </c>
      <c r="I1361" s="87">
        <f t="shared" si="70"/>
        <v>0.89</v>
      </c>
      <c r="J1361" s="87">
        <f t="shared" si="70"/>
        <v>0.86</v>
      </c>
      <c r="K1361" s="5" t="s">
        <v>87</v>
      </c>
    </row>
    <row r="1362" spans="2:11" ht="15.75" hidden="1">
      <c r="B1362" s="5" t="str">
        <f>INDEX(B923:B939,$A$1357)</f>
        <v>Cedar Hill </v>
      </c>
      <c r="C1362" s="87">
        <f>INDEX(C923:C939,$A$1357)/100</f>
        <v>0.93</v>
      </c>
      <c r="D1362" s="87">
        <f aca="true" t="shared" si="71" ref="D1362:J1362">INDEX(D923:D939,$A$1357)/100</f>
        <v>0.94</v>
      </c>
      <c r="E1362" s="87">
        <f t="shared" si="71"/>
        <v>0.93</v>
      </c>
      <c r="F1362" s="87">
        <f t="shared" si="71"/>
        <v>0.95</v>
      </c>
      <c r="G1362" s="87">
        <f t="shared" si="71"/>
        <v>0.91</v>
      </c>
      <c r="H1362" s="87">
        <f t="shared" si="71"/>
        <v>0.9</v>
      </c>
      <c r="I1362" s="87">
        <f t="shared" si="71"/>
        <v>0.97</v>
      </c>
      <c r="J1362" s="87">
        <f t="shared" si="71"/>
        <v>0.94</v>
      </c>
      <c r="K1362" s="5" t="s">
        <v>88</v>
      </c>
    </row>
    <row r="1363" spans="2:11" s="120" customFormat="1" ht="15.75" hidden="1">
      <c r="B1363" s="5" t="str">
        <f>INDEX(B857:B873,$A$1357)</f>
        <v>Cedar Hill </v>
      </c>
      <c r="C1363" s="87">
        <f>INDEX(C857:C873,$A$1357)/100</f>
        <v>0.94</v>
      </c>
      <c r="D1363" s="87">
        <f aca="true" t="shared" si="72" ref="D1363:J1363">INDEX(D857:D873,$A$1357)/100</f>
        <v>0.92</v>
      </c>
      <c r="E1363" s="87">
        <f t="shared" si="72"/>
        <v>0.95</v>
      </c>
      <c r="F1363" s="87">
        <f t="shared" si="72"/>
        <v>0.99</v>
      </c>
      <c r="G1363" s="87">
        <f t="shared" si="72"/>
        <v>0.99</v>
      </c>
      <c r="H1363" s="87">
        <f t="shared" si="72"/>
        <v>0.91</v>
      </c>
      <c r="I1363" s="87">
        <f t="shared" si="72"/>
        <v>0.96</v>
      </c>
      <c r="J1363" s="87">
        <f t="shared" si="72"/>
        <v>0.94</v>
      </c>
      <c r="K1363" s="5" t="s">
        <v>148</v>
      </c>
    </row>
    <row r="1364" spans="2:11" s="77" customFormat="1" ht="15.75" hidden="1">
      <c r="B1364" s="5" t="str">
        <f>INDEX(B795:B811,$A$1357)</f>
        <v>Cedar Hill </v>
      </c>
      <c r="C1364" s="87">
        <f>INDEX(C795:C811,$A$1357)/100</f>
        <v>0.9</v>
      </c>
      <c r="D1364" s="87">
        <f aca="true" t="shared" si="73" ref="D1364:J1364">INDEX(D795:D811,$A$1357)/100</f>
        <v>0.89</v>
      </c>
      <c r="E1364" s="87">
        <f t="shared" si="73"/>
        <v>0.94</v>
      </c>
      <c r="F1364" s="87">
        <f t="shared" si="73"/>
        <v>0.92</v>
      </c>
      <c r="G1364" s="87">
        <f t="shared" si="73"/>
        <v>1</v>
      </c>
      <c r="H1364" s="87">
        <f t="shared" si="73"/>
        <v>0.87</v>
      </c>
      <c r="I1364" s="87">
        <f t="shared" si="73"/>
        <v>0.94</v>
      </c>
      <c r="J1364" s="87">
        <f t="shared" si="73"/>
        <v>0.89</v>
      </c>
      <c r="K1364" s="5" t="s">
        <v>174</v>
      </c>
    </row>
    <row r="1365" ht="15.75"/>
    <row r="1366" ht="15.75"/>
    <row r="1367" s="111" customFormat="1" ht="15.75"/>
    <row r="1368" s="111" customFormat="1" ht="15.75"/>
    <row r="1369" s="111" customFormat="1" ht="15.75"/>
    <row r="1370" s="111" customFormat="1" ht="15.75"/>
    <row r="1371" s="133" customFormat="1" ht="15.75"/>
    <row r="1372" s="133" customFormat="1" ht="15.75"/>
    <row r="1373" s="133" customFormat="1" ht="15.75"/>
    <row r="1374" s="111" customFormat="1" ht="15.75"/>
    <row r="1375" s="111" customFormat="1" ht="15.75"/>
    <row r="1383" ht="15" customHeight="1"/>
    <row r="1384" ht="15" customHeight="1"/>
    <row r="1385" ht="15" customHeight="1"/>
    <row r="1389" ht="15.75">
      <c r="B1389" s="7" t="s">
        <v>217</v>
      </c>
    </row>
    <row r="1390" spans="2:9" ht="15.75">
      <c r="B1390" s="4" t="s">
        <v>147</v>
      </c>
      <c r="C1390" s="48"/>
      <c r="D1390" s="48"/>
      <c r="E1390" s="48"/>
      <c r="F1390" s="48"/>
      <c r="G1390" s="48"/>
      <c r="H1390" s="48"/>
      <c r="I1390" s="48"/>
    </row>
    <row r="1391" spans="2:9" ht="15.75">
      <c r="B1391" s="4"/>
      <c r="C1391" s="48"/>
      <c r="D1391" s="48"/>
      <c r="E1391" s="48"/>
      <c r="F1391" s="48"/>
      <c r="G1391" s="48"/>
      <c r="H1391" s="48"/>
      <c r="I1391" s="48"/>
    </row>
    <row r="1392" spans="2:22" ht="81.75" customHeight="1">
      <c r="B1392" s="178" t="s">
        <v>357</v>
      </c>
      <c r="C1392" s="178"/>
      <c r="D1392" s="178"/>
      <c r="E1392" s="178"/>
      <c r="F1392" s="178"/>
      <c r="G1392" s="178"/>
      <c r="H1392" s="178"/>
      <c r="I1392" s="178"/>
      <c r="J1392" s="178"/>
      <c r="K1392" s="179"/>
      <c r="L1392" s="179"/>
      <c r="M1392" s="179"/>
      <c r="N1392" s="180"/>
      <c r="O1392" s="180"/>
      <c r="P1392" s="180"/>
      <c r="Q1392" s="180"/>
      <c r="R1392" s="180"/>
      <c r="S1392" s="180"/>
      <c r="T1392" s="180"/>
      <c r="U1392" s="180"/>
      <c r="V1392" s="180"/>
    </row>
    <row r="1393" spans="2:9" ht="15.75">
      <c r="B1393" s="4"/>
      <c r="C1393" s="48"/>
      <c r="D1393" s="48"/>
      <c r="E1393" s="48"/>
      <c r="F1393" s="48"/>
      <c r="G1393" s="48"/>
      <c r="H1393" s="48"/>
      <c r="I1393" s="48"/>
    </row>
    <row r="1394" ht="15.75">
      <c r="B1394" s="112" t="s">
        <v>160</v>
      </c>
    </row>
    <row r="1395" spans="2:13" ht="15.75">
      <c r="B1395" s="206" t="s">
        <v>220</v>
      </c>
      <c r="C1395" s="180"/>
      <c r="D1395" s="180"/>
      <c r="E1395" s="180"/>
      <c r="F1395" s="180"/>
      <c r="G1395" s="180"/>
      <c r="H1395" s="180"/>
      <c r="I1395" s="180"/>
      <c r="J1395" s="180"/>
      <c r="K1395" s="180"/>
      <c r="L1395" s="180"/>
      <c r="M1395" s="180"/>
    </row>
    <row r="1396" spans="2:10" ht="31.5">
      <c r="B1396" s="62"/>
      <c r="C1396" s="62" t="s">
        <v>159</v>
      </c>
      <c r="D1396" s="62" t="s">
        <v>77</v>
      </c>
      <c r="E1396" s="62" t="s">
        <v>75</v>
      </c>
      <c r="F1396" s="62" t="s">
        <v>78</v>
      </c>
      <c r="G1396" s="62" t="s">
        <v>225</v>
      </c>
      <c r="H1396" s="62" t="s">
        <v>134</v>
      </c>
      <c r="I1396" s="62" t="s">
        <v>131</v>
      </c>
      <c r="J1396" s="62" t="s">
        <v>124</v>
      </c>
    </row>
    <row r="1397" spans="2:16" ht="15.75">
      <c r="B1397" s="63" t="s">
        <v>104</v>
      </c>
      <c r="C1397" s="94">
        <v>0.0079</v>
      </c>
      <c r="D1397" s="94">
        <v>0.0126</v>
      </c>
      <c r="E1397" s="94">
        <v>0.012</v>
      </c>
      <c r="F1397" s="94">
        <v>0.0036</v>
      </c>
      <c r="G1397" s="94">
        <v>0.005</v>
      </c>
      <c r="H1397" s="94">
        <v>0.0087</v>
      </c>
      <c r="I1397" s="94">
        <v>0.0077</v>
      </c>
      <c r="J1397" s="94">
        <v>0.0124</v>
      </c>
      <c r="K1397" s="92"/>
      <c r="L1397" s="92"/>
      <c r="M1397" s="92"/>
      <c r="N1397" s="92"/>
      <c r="O1397" s="92"/>
      <c r="P1397" s="92"/>
    </row>
    <row r="1398" spans="2:16" ht="15.75">
      <c r="B1398" s="63" t="s">
        <v>79</v>
      </c>
      <c r="C1398" s="94">
        <v>0.0107</v>
      </c>
      <c r="D1398" s="94">
        <v>0.0138</v>
      </c>
      <c r="E1398" s="94">
        <v>0.0196</v>
      </c>
      <c r="F1398" s="94">
        <v>0.0042</v>
      </c>
      <c r="G1398" s="94">
        <v>0.006</v>
      </c>
      <c r="H1398" s="94">
        <v>0.0123</v>
      </c>
      <c r="I1398" s="94">
        <v>0.0098</v>
      </c>
      <c r="J1398" s="94">
        <v>0.0181</v>
      </c>
      <c r="K1398" s="92"/>
      <c r="L1398" s="92"/>
      <c r="M1398" s="92"/>
      <c r="N1398" s="92"/>
      <c r="O1398" s="92"/>
      <c r="P1398" s="92"/>
    </row>
    <row r="1399" spans="2:16" ht="15.75">
      <c r="B1399" s="63" t="s">
        <v>80</v>
      </c>
      <c r="C1399" s="94">
        <v>0.0052</v>
      </c>
      <c r="D1399" s="94">
        <v>0.0083</v>
      </c>
      <c r="E1399" s="94">
        <v>0.0117</v>
      </c>
      <c r="F1399" s="94">
        <v>0.0033</v>
      </c>
      <c r="G1399" s="94">
        <v>0.006</v>
      </c>
      <c r="H1399" s="94">
        <v>0.0052</v>
      </c>
      <c r="I1399" s="94">
        <v>0.0048</v>
      </c>
      <c r="J1399" s="94">
        <v>0.0102</v>
      </c>
      <c r="K1399" s="92"/>
      <c r="L1399" s="92"/>
      <c r="M1399" s="92"/>
      <c r="N1399" s="92"/>
      <c r="O1399" s="92"/>
      <c r="P1399" s="92"/>
    </row>
    <row r="1400" spans="2:16" ht="15.75">
      <c r="B1400" s="57" t="s">
        <v>143</v>
      </c>
      <c r="C1400" s="94"/>
      <c r="D1400" s="94"/>
      <c r="E1400" s="94"/>
      <c r="F1400" s="94"/>
      <c r="G1400" s="94"/>
      <c r="H1400" s="94"/>
      <c r="I1400" s="94"/>
      <c r="J1400" s="94"/>
      <c r="K1400" s="92"/>
      <c r="L1400" s="92"/>
      <c r="M1400" s="92"/>
      <c r="N1400" s="92"/>
      <c r="O1400" s="92"/>
      <c r="P1400" s="92"/>
    </row>
    <row r="1401" spans="2:16" ht="15.75">
      <c r="B1401" s="57" t="s">
        <v>73</v>
      </c>
      <c r="C1401" s="94"/>
      <c r="D1401" s="94"/>
      <c r="E1401" s="94"/>
      <c r="F1401" s="94"/>
      <c r="G1401" s="94"/>
      <c r="H1401" s="94"/>
      <c r="I1401" s="94"/>
      <c r="J1401" s="94"/>
      <c r="K1401" s="92"/>
      <c r="L1401" s="92"/>
      <c r="M1401" s="92"/>
      <c r="N1401" s="92"/>
      <c r="O1401" s="92"/>
      <c r="P1401" s="92"/>
    </row>
    <row r="1402" spans="2:16" ht="15.75">
      <c r="B1402" s="57" t="s">
        <v>33</v>
      </c>
      <c r="C1402" s="94"/>
      <c r="D1402" s="94"/>
      <c r="E1402" s="94"/>
      <c r="F1402" s="94"/>
      <c r="G1402" s="94"/>
      <c r="H1402" s="94"/>
      <c r="I1402" s="94"/>
      <c r="J1402" s="94"/>
      <c r="K1402" s="92"/>
      <c r="L1402" s="92"/>
      <c r="M1402" s="92"/>
      <c r="N1402" s="92"/>
      <c r="O1402" s="92"/>
      <c r="P1402" s="92"/>
    </row>
    <row r="1403" spans="2:16" ht="15.75">
      <c r="B1403" s="57" t="s">
        <v>34</v>
      </c>
      <c r="C1403" s="94"/>
      <c r="D1403" s="94"/>
      <c r="E1403" s="94"/>
      <c r="F1403" s="94"/>
      <c r="G1403" s="94"/>
      <c r="H1403" s="94"/>
      <c r="I1403" s="94"/>
      <c r="J1403" s="94"/>
      <c r="K1403" s="92"/>
      <c r="L1403" s="92"/>
      <c r="M1403" s="92"/>
      <c r="N1403" s="92"/>
      <c r="O1403" s="92"/>
      <c r="P1403" s="92"/>
    </row>
    <row r="1404" spans="2:16" ht="15.75">
      <c r="B1404" s="57" t="s">
        <v>35</v>
      </c>
      <c r="C1404" s="94"/>
      <c r="D1404" s="94"/>
      <c r="E1404" s="94"/>
      <c r="F1404" s="94"/>
      <c r="G1404" s="94"/>
      <c r="H1404" s="94"/>
      <c r="I1404" s="94"/>
      <c r="J1404" s="94"/>
      <c r="K1404" s="92"/>
      <c r="L1404" s="92"/>
      <c r="M1404" s="92"/>
      <c r="N1404" s="92"/>
      <c r="O1404" s="92"/>
      <c r="P1404" s="92"/>
    </row>
    <row r="1405" spans="2:16" ht="15.75">
      <c r="B1405" s="57" t="s">
        <v>95</v>
      </c>
      <c r="C1405" s="94"/>
      <c r="D1405" s="94"/>
      <c r="E1405" s="94"/>
      <c r="F1405" s="94"/>
      <c r="G1405" s="94"/>
      <c r="H1405" s="94"/>
      <c r="I1405" s="94"/>
      <c r="J1405" s="94"/>
      <c r="K1405" s="92"/>
      <c r="L1405" s="92"/>
      <c r="M1405" s="92"/>
      <c r="N1405" s="92"/>
      <c r="O1405" s="92"/>
      <c r="P1405" s="92"/>
    </row>
    <row r="1406" spans="2:16" ht="15.75">
      <c r="B1406" s="57" t="s">
        <v>37</v>
      </c>
      <c r="C1406" s="94"/>
      <c r="D1406" s="94"/>
      <c r="E1406" s="94"/>
      <c r="F1406" s="94"/>
      <c r="G1406" s="94"/>
      <c r="H1406" s="94"/>
      <c r="I1406" s="94"/>
      <c r="J1406" s="94"/>
      <c r="K1406" s="92"/>
      <c r="L1406" s="92"/>
      <c r="M1406" s="92"/>
      <c r="N1406" s="92"/>
      <c r="O1406" s="92"/>
      <c r="P1406" s="92"/>
    </row>
    <row r="1407" spans="2:16" ht="15.75">
      <c r="B1407" s="57" t="s">
        <v>38</v>
      </c>
      <c r="C1407" s="94"/>
      <c r="D1407" s="94"/>
      <c r="E1407" s="94"/>
      <c r="F1407" s="94"/>
      <c r="G1407" s="94"/>
      <c r="H1407" s="94"/>
      <c r="I1407" s="94"/>
      <c r="J1407" s="94"/>
      <c r="K1407" s="92"/>
      <c r="L1407" s="92"/>
      <c r="M1407" s="92"/>
      <c r="N1407" s="92"/>
      <c r="O1407" s="92"/>
      <c r="P1407" s="92"/>
    </row>
    <row r="1408" spans="2:16" ht="15.75">
      <c r="B1408" s="57" t="s">
        <v>102</v>
      </c>
      <c r="C1408" s="94"/>
      <c r="D1408" s="94"/>
      <c r="E1408" s="94"/>
      <c r="F1408" s="94"/>
      <c r="G1408" s="94"/>
      <c r="H1408" s="94"/>
      <c r="I1408" s="94"/>
      <c r="J1408" s="94"/>
      <c r="K1408" s="92"/>
      <c r="L1408" s="92"/>
      <c r="M1408" s="92"/>
      <c r="N1408" s="92"/>
      <c r="O1408" s="92"/>
      <c r="P1408" s="92"/>
    </row>
    <row r="1409" spans="2:16" ht="15.75">
      <c r="B1409" s="57" t="s">
        <v>40</v>
      </c>
      <c r="C1409" s="94"/>
      <c r="D1409" s="94"/>
      <c r="E1409" s="94"/>
      <c r="F1409" s="94"/>
      <c r="G1409" s="94"/>
      <c r="H1409" s="94"/>
      <c r="I1409" s="94"/>
      <c r="J1409" s="94"/>
      <c r="K1409" s="92"/>
      <c r="L1409" s="92"/>
      <c r="M1409" s="92"/>
      <c r="N1409" s="92"/>
      <c r="O1409" s="92"/>
      <c r="P1409" s="92"/>
    </row>
    <row r="1410" spans="2:16" ht="15.75">
      <c r="B1410" s="57" t="s">
        <v>41</v>
      </c>
      <c r="C1410" s="94"/>
      <c r="D1410" s="94"/>
      <c r="E1410" s="94"/>
      <c r="F1410" s="94"/>
      <c r="G1410" s="94"/>
      <c r="H1410" s="94"/>
      <c r="I1410" s="94"/>
      <c r="J1410" s="94"/>
      <c r="K1410" s="92"/>
      <c r="L1410" s="92"/>
      <c r="M1410" s="92"/>
      <c r="N1410" s="92"/>
      <c r="O1410" s="92"/>
      <c r="P1410" s="92"/>
    </row>
    <row r="1411" spans="2:16" ht="15.75">
      <c r="B1411" s="57" t="s">
        <v>42</v>
      </c>
      <c r="C1411" s="94"/>
      <c r="D1411" s="94"/>
      <c r="E1411" s="94"/>
      <c r="F1411" s="94"/>
      <c r="G1411" s="94"/>
      <c r="H1411" s="94"/>
      <c r="I1411" s="94"/>
      <c r="J1411" s="94"/>
      <c r="K1411" s="92"/>
      <c r="L1411" s="92"/>
      <c r="M1411" s="92"/>
      <c r="N1411" s="92"/>
      <c r="O1411" s="92"/>
      <c r="P1411" s="92"/>
    </row>
    <row r="1412" spans="2:16" ht="15.75">
      <c r="B1412" s="57" t="s">
        <v>43</v>
      </c>
      <c r="C1412" s="94"/>
      <c r="D1412" s="94"/>
      <c r="E1412" s="94"/>
      <c r="F1412" s="94"/>
      <c r="G1412" s="94"/>
      <c r="H1412" s="94"/>
      <c r="I1412" s="94"/>
      <c r="J1412" s="94"/>
      <c r="K1412" s="92"/>
      <c r="L1412" s="92"/>
      <c r="M1412" s="92"/>
      <c r="N1412" s="92"/>
      <c r="O1412" s="92"/>
      <c r="P1412" s="92"/>
    </row>
    <row r="1413" spans="2:16" ht="15.75">
      <c r="B1413" s="57" t="s">
        <v>44</v>
      </c>
      <c r="C1413" s="94"/>
      <c r="D1413" s="94"/>
      <c r="E1413" s="94"/>
      <c r="F1413" s="94"/>
      <c r="G1413" s="94"/>
      <c r="H1413" s="94"/>
      <c r="I1413" s="94"/>
      <c r="J1413" s="94"/>
      <c r="K1413" s="92"/>
      <c r="L1413" s="92"/>
      <c r="M1413" s="92"/>
      <c r="N1413" s="92"/>
      <c r="O1413" s="92"/>
      <c r="P1413" s="92"/>
    </row>
    <row r="1414" ht="15.75">
      <c r="K1414" s="40"/>
    </row>
    <row r="1416" spans="11:13" ht="15.75" customHeight="1">
      <c r="K1416" s="71"/>
      <c r="L1416" s="71"/>
      <c r="M1416" s="71"/>
    </row>
    <row r="1417" spans="11:13" ht="15.75" customHeight="1">
      <c r="K1417" s="68"/>
      <c r="L1417" s="68"/>
      <c r="M1417" s="68"/>
    </row>
    <row r="1418" s="106" customFormat="1" ht="15.75">
      <c r="B1418" s="7" t="s">
        <v>217</v>
      </c>
    </row>
    <row r="1419" spans="2:13" s="106" customFormat="1" ht="15.75">
      <c r="B1419" s="107"/>
      <c r="C1419" s="108"/>
      <c r="D1419" s="108"/>
      <c r="E1419" s="108"/>
      <c r="F1419" s="108"/>
      <c r="G1419" s="108"/>
      <c r="H1419" s="108"/>
      <c r="I1419" s="108"/>
      <c r="J1419" s="108"/>
      <c r="K1419" s="108"/>
      <c r="L1419" s="108"/>
      <c r="M1419" s="108"/>
    </row>
    <row r="1420" spans="2:13" ht="19.5" customHeight="1">
      <c r="B1420" s="187" t="s">
        <v>221</v>
      </c>
      <c r="C1420" s="205"/>
      <c r="D1420" s="205"/>
      <c r="E1420" s="205"/>
      <c r="F1420" s="205"/>
      <c r="G1420" s="205"/>
      <c r="H1420" s="205"/>
      <c r="I1420" s="205"/>
      <c r="J1420" s="205"/>
      <c r="K1420" s="205"/>
      <c r="L1420" s="205"/>
      <c r="M1420" s="205"/>
    </row>
    <row r="1421" spans="2:22" ht="88.5" customHeight="1">
      <c r="B1421" s="178" t="s">
        <v>360</v>
      </c>
      <c r="C1421" s="180"/>
      <c r="D1421" s="180"/>
      <c r="E1421" s="180"/>
      <c r="F1421" s="180"/>
      <c r="G1421" s="180"/>
      <c r="H1421" s="180"/>
      <c r="I1421" s="180"/>
      <c r="J1421" s="180"/>
      <c r="K1421" s="180"/>
      <c r="L1421" s="180"/>
      <c r="M1421" s="180"/>
      <c r="N1421" s="180"/>
      <c r="O1421" s="180"/>
      <c r="P1421" s="180"/>
      <c r="Q1421" s="180"/>
      <c r="R1421" s="180"/>
      <c r="S1421" s="180"/>
      <c r="T1421" s="180"/>
      <c r="U1421" s="180"/>
      <c r="V1421" s="180"/>
    </row>
    <row r="1422" spans="2:13" ht="15.75" customHeight="1">
      <c r="B1422" s="4"/>
      <c r="C1422" s="48"/>
      <c r="D1422" s="48"/>
      <c r="E1422" s="48"/>
      <c r="F1422" s="48"/>
      <c r="G1422" s="48"/>
      <c r="H1422" s="48"/>
      <c r="I1422" s="48"/>
      <c r="K1422" s="69"/>
      <c r="L1422" s="69"/>
      <c r="M1422" s="69"/>
    </row>
    <row r="1423" spans="2:13" ht="15.75" customHeight="1">
      <c r="B1423" s="112" t="s">
        <v>272</v>
      </c>
      <c r="K1423" s="69"/>
      <c r="L1423" s="69"/>
      <c r="M1423" s="69"/>
    </row>
    <row r="1424" spans="2:13" ht="18" customHeight="1" hidden="1">
      <c r="B1424" s="186" t="s">
        <v>222</v>
      </c>
      <c r="C1424" s="180"/>
      <c r="D1424" s="180"/>
      <c r="E1424" s="180"/>
      <c r="F1424" s="180"/>
      <c r="G1424" s="180"/>
      <c r="H1424" s="180"/>
      <c r="I1424" s="180"/>
      <c r="J1424" s="180"/>
      <c r="K1424" s="180"/>
      <c r="L1424" s="180"/>
      <c r="M1424" s="180"/>
    </row>
    <row r="1425" spans="2:11" ht="31.5" hidden="1">
      <c r="B1425" s="5"/>
      <c r="C1425" s="14" t="s">
        <v>159</v>
      </c>
      <c r="D1425" s="14" t="s">
        <v>76</v>
      </c>
      <c r="E1425" s="14" t="s">
        <v>132</v>
      </c>
      <c r="F1425" s="14" t="s">
        <v>133</v>
      </c>
      <c r="G1425" s="27" t="s">
        <v>126</v>
      </c>
      <c r="H1425" s="27" t="s">
        <v>134</v>
      </c>
      <c r="I1425" s="27" t="s">
        <v>131</v>
      </c>
      <c r="J1425" s="27" t="s">
        <v>124</v>
      </c>
      <c r="K1425" s="5"/>
    </row>
    <row r="1426" spans="1:13" ht="15.75" customHeight="1" hidden="1">
      <c r="A1426" s="1">
        <v>11</v>
      </c>
      <c r="B1426" s="5" t="str">
        <f>INDEX(B1260:B1276,$A$1426)</f>
        <v>Lancaster </v>
      </c>
      <c r="C1426" s="87">
        <f>INDEX(C1260:C1276,$A$1426)/100</f>
        <v>0.56</v>
      </c>
      <c r="D1426" s="87">
        <f aca="true" t="shared" si="74" ref="D1426:J1426">INDEX(D1260:D1276,$A$1426)/100</f>
        <v>0.51</v>
      </c>
      <c r="E1426" s="87">
        <f t="shared" si="74"/>
        <v>0.76</v>
      </c>
      <c r="F1426" s="87">
        <f t="shared" si="74"/>
        <v>0.74</v>
      </c>
      <c r="G1426" s="87" t="e">
        <f t="shared" si="74"/>
        <v>#N/A</v>
      </c>
      <c r="H1426" s="87">
        <f t="shared" si="74"/>
        <v>0.48</v>
      </c>
      <c r="I1426" s="87">
        <f t="shared" si="74"/>
        <v>0.63</v>
      </c>
      <c r="J1426" s="87">
        <f t="shared" si="74"/>
        <v>0.5</v>
      </c>
      <c r="K1426" s="5" t="s">
        <v>130</v>
      </c>
      <c r="L1426" s="70"/>
      <c r="M1426" s="74"/>
    </row>
    <row r="1427" spans="2:11" ht="15.75" hidden="1">
      <c r="B1427" s="5" t="str">
        <f>INDEX(B1197:B1213,$A$1426)</f>
        <v>Lancaster </v>
      </c>
      <c r="C1427" s="87">
        <f>INDEX(C1197:C1213,$A$1426)/100</f>
        <v>0.54</v>
      </c>
      <c r="D1427" s="87">
        <f aca="true" t="shared" si="75" ref="D1427:J1427">INDEX(D1197:D1213,$A$1426)/100</f>
        <v>0.51</v>
      </c>
      <c r="E1427" s="87">
        <f t="shared" si="75"/>
        <v>0.56</v>
      </c>
      <c r="F1427" s="87">
        <f t="shared" si="75"/>
        <v>0.82</v>
      </c>
      <c r="G1427" s="87" t="e">
        <f t="shared" si="75"/>
        <v>#N/A</v>
      </c>
      <c r="H1427" s="87">
        <f t="shared" si="75"/>
        <v>0.51</v>
      </c>
      <c r="I1427" s="87">
        <f t="shared" si="75"/>
        <v>0.56</v>
      </c>
      <c r="J1427" s="87">
        <f t="shared" si="75"/>
        <v>0.51</v>
      </c>
      <c r="K1427" s="5" t="s">
        <v>141</v>
      </c>
    </row>
    <row r="1428" spans="2:11" ht="15.75" hidden="1">
      <c r="B1428" s="5" t="str">
        <f>INDEX(B1134:B1150,$A$1426)</f>
        <v>Lancaster </v>
      </c>
      <c r="C1428" s="87">
        <f>INDEX(C1134:C1150,$A$1426)/100</f>
        <v>0.56</v>
      </c>
      <c r="D1428" s="87">
        <f aca="true" t="shared" si="76" ref="D1428:J1428">INDEX(D1134:D1150,$A$1426)/100</f>
        <v>0.53</v>
      </c>
      <c r="E1428" s="87">
        <f t="shared" si="76"/>
        <v>0.66</v>
      </c>
      <c r="F1428" s="87">
        <f t="shared" si="76"/>
        <v>0.65</v>
      </c>
      <c r="G1428" s="87" t="e">
        <f t="shared" si="76"/>
        <v>#N/A</v>
      </c>
      <c r="H1428" s="87">
        <f t="shared" si="76"/>
        <v>0.56</v>
      </c>
      <c r="I1428" s="87">
        <f t="shared" si="76"/>
        <v>0.56</v>
      </c>
      <c r="J1428" s="87">
        <f t="shared" si="76"/>
        <v>0.51</v>
      </c>
      <c r="K1428" s="5" t="s">
        <v>142</v>
      </c>
    </row>
    <row r="1429" spans="2:11" ht="15.75" hidden="1">
      <c r="B1429" s="5" t="str">
        <f>INDEX(B1071:B1087,$A$1426)</f>
        <v>Lancaster </v>
      </c>
      <c r="C1429" s="87">
        <f>INDEX(C1071:C1087,$A$1426)/100</f>
        <v>0.41</v>
      </c>
      <c r="D1429" s="87">
        <f aca="true" t="shared" si="77" ref="D1429:J1429">INDEX(D1071:D1087,$A$1426)/100</f>
        <v>0.4</v>
      </c>
      <c r="E1429" s="87">
        <f t="shared" si="77"/>
        <v>0.44</v>
      </c>
      <c r="F1429" s="87">
        <f t="shared" si="77"/>
        <v>0.3</v>
      </c>
      <c r="G1429" s="87" t="e">
        <f t="shared" si="77"/>
        <v>#N/A</v>
      </c>
      <c r="H1429" s="87">
        <f t="shared" si="77"/>
        <v>0.42</v>
      </c>
      <c r="I1429" s="87">
        <f t="shared" si="77"/>
        <v>0.4</v>
      </c>
      <c r="J1429" s="87">
        <f t="shared" si="77"/>
        <v>0.39</v>
      </c>
      <c r="K1429" s="5" t="s">
        <v>106</v>
      </c>
    </row>
    <row r="1430" spans="2:11" ht="15.75" hidden="1">
      <c r="B1430" s="5" t="str">
        <f>INDEX(B1008:B1024,$A$1426)</f>
        <v>Lancaster </v>
      </c>
      <c r="C1430" s="87">
        <f>INDEX(C1008:C1024,$A$1426)/100</f>
        <v>0.66</v>
      </c>
      <c r="D1430" s="87">
        <f aca="true" t="shared" si="78" ref="D1430:J1430">INDEX(D1008:D1024,$A$1426)/100</f>
        <v>0.64</v>
      </c>
      <c r="E1430" s="87">
        <f t="shared" si="78"/>
        <v>0.72</v>
      </c>
      <c r="F1430" s="87">
        <f t="shared" si="78"/>
        <v>0.99</v>
      </c>
      <c r="G1430" s="87" t="e">
        <f t="shared" si="78"/>
        <v>#N/A</v>
      </c>
      <c r="H1430" s="87">
        <f t="shared" si="78"/>
        <v>0.65</v>
      </c>
      <c r="I1430" s="87">
        <f t="shared" si="78"/>
        <v>0.66</v>
      </c>
      <c r="J1430" s="87">
        <f t="shared" si="78"/>
        <v>0.63</v>
      </c>
      <c r="K1430" s="5" t="s">
        <v>87</v>
      </c>
    </row>
    <row r="1431" spans="2:11" ht="15.75" hidden="1">
      <c r="B1431" s="5" t="str">
        <f>INDEX(B944:B960,$A$1426)</f>
        <v>Lancaster </v>
      </c>
      <c r="C1431" s="87">
        <f>INDEX(C944:C960,$A$1426)/100</f>
        <v>0.74</v>
      </c>
      <c r="D1431" s="87">
        <f>INDEX(D944:D960,$A$1426)/100</f>
        <v>0.74</v>
      </c>
      <c r="E1431" s="87">
        <f aca="true" t="shared" si="79" ref="E1431:J1431">INDEX(E944:E960,$A$1426)/100</f>
        <v>0.78</v>
      </c>
      <c r="F1431" s="87">
        <f t="shared" si="79"/>
        <v>0.56</v>
      </c>
      <c r="G1431" s="87" t="e">
        <f t="shared" si="79"/>
        <v>#N/A</v>
      </c>
      <c r="H1431" s="87">
        <f t="shared" si="79"/>
        <v>0.77</v>
      </c>
      <c r="I1431" s="87">
        <f t="shared" si="79"/>
        <v>0.71</v>
      </c>
      <c r="J1431" s="87">
        <f t="shared" si="79"/>
        <v>0.72</v>
      </c>
      <c r="K1431" s="5" t="s">
        <v>88</v>
      </c>
    </row>
    <row r="1432" spans="2:11" s="120" customFormat="1" ht="15.75" hidden="1">
      <c r="B1432" s="5" t="str">
        <f>INDEX(B879:B893,$A$1426)</f>
        <v>Lancaster </v>
      </c>
      <c r="C1432" s="87">
        <f>INDEX(C879:C893,$A$1426)/100</f>
        <v>0.76</v>
      </c>
      <c r="D1432" s="87">
        <f>INDEX(D879:D895,$A$1426)/100</f>
        <v>0.73</v>
      </c>
      <c r="E1432" s="87">
        <f>INDEX(E879:E895,$A$1426)/100</f>
        <v>0.89</v>
      </c>
      <c r="F1432" s="87" t="e">
        <f>INDEX(F879:F893,$A$1426)/100</f>
        <v>#N/A</v>
      </c>
      <c r="G1432" s="87" t="e">
        <f>INDEX(G879:G893,$A$1426)/100</f>
        <v>#N/A</v>
      </c>
      <c r="H1432" s="87">
        <f>INDEX(H879:H895,$A$1426)/100</f>
        <v>0.75</v>
      </c>
      <c r="I1432" s="87">
        <f>INDEX(I879:I895,$A$1426)/100</f>
        <v>0.77</v>
      </c>
      <c r="J1432" s="87">
        <f>INDEX(J879:J895,$A$1426)/100</f>
        <v>0.75</v>
      </c>
      <c r="K1432" s="5" t="s">
        <v>148</v>
      </c>
    </row>
    <row r="1433" spans="2:11" s="77" customFormat="1" ht="15.75" hidden="1">
      <c r="B1433" s="5" t="str">
        <f>INDEX(B815:B831,$A$1426)</f>
        <v>Lancaster </v>
      </c>
      <c r="C1433" s="87">
        <f>INDEX(C815:C831,$A$1426)/100</f>
        <v>0.77</v>
      </c>
      <c r="D1433" s="87">
        <f aca="true" t="shared" si="80" ref="D1433:J1433">INDEX(D815:D831,$A$1426)/100</f>
        <v>0.76</v>
      </c>
      <c r="E1433" s="87">
        <f t="shared" si="80"/>
        <v>0.8</v>
      </c>
      <c r="F1433" s="87">
        <f t="shared" si="80"/>
        <v>1</v>
      </c>
      <c r="G1433" s="87" t="e">
        <f t="shared" si="80"/>
        <v>#N/A</v>
      </c>
      <c r="H1433" s="87">
        <f t="shared" si="80"/>
        <v>0.74</v>
      </c>
      <c r="I1433" s="87">
        <f t="shared" si="80"/>
        <v>0.81</v>
      </c>
      <c r="J1433" s="87">
        <f t="shared" si="80"/>
        <v>0.76</v>
      </c>
      <c r="K1433" s="5" t="s">
        <v>174</v>
      </c>
    </row>
    <row r="1434" ht="15.75"/>
    <row r="1435" ht="15.75"/>
    <row r="1437" s="120" customFormat="1" ht="15.75"/>
    <row r="1438" s="120" customFormat="1" ht="15.75"/>
    <row r="1439" s="120" customFormat="1" ht="15.75"/>
    <row r="1440" s="133" customFormat="1" ht="15.75"/>
    <row r="1441" s="120" customFormat="1" ht="15.75"/>
    <row r="1442" s="120" customFormat="1" ht="15.75"/>
    <row r="1451" s="77" customFormat="1" ht="15.75"/>
    <row r="1452" s="77" customFormat="1" ht="15.75"/>
    <row r="1453" s="77" customFormat="1" ht="15.75"/>
    <row r="1454" s="77" customFormat="1" ht="15.75"/>
    <row r="1455" s="77" customFormat="1" ht="15.75"/>
    <row r="1456" spans="2:11" ht="15.75">
      <c r="B1456" s="7" t="s">
        <v>217</v>
      </c>
      <c r="K1456" s="40"/>
    </row>
    <row r="1457" spans="2:17" ht="15.75">
      <c r="B1457" s="4" t="s">
        <v>146</v>
      </c>
      <c r="C1457" s="48"/>
      <c r="D1457" s="48"/>
      <c r="E1457" s="48"/>
      <c r="F1457" s="48"/>
      <c r="G1457" s="48"/>
      <c r="H1457" s="48"/>
      <c r="I1457" s="48"/>
      <c r="K1457" s="40"/>
      <c r="Q1457" s="133"/>
    </row>
    <row r="1458" spans="2:11" ht="15.75">
      <c r="B1458" s="4"/>
      <c r="C1458" s="48"/>
      <c r="D1458" s="48"/>
      <c r="E1458" s="48"/>
      <c r="F1458" s="48"/>
      <c r="G1458" s="48"/>
      <c r="H1458" s="48"/>
      <c r="I1458" s="48"/>
      <c r="K1458" s="40"/>
    </row>
    <row r="1459" spans="2:22" ht="63.75" customHeight="1">
      <c r="B1459" s="182" t="s">
        <v>358</v>
      </c>
      <c r="C1459" s="180"/>
      <c r="D1459" s="180"/>
      <c r="E1459" s="180"/>
      <c r="F1459" s="180"/>
      <c r="G1459" s="180"/>
      <c r="H1459" s="180"/>
      <c r="I1459" s="180"/>
      <c r="J1459" s="180"/>
      <c r="K1459" s="180"/>
      <c r="L1459" s="180"/>
      <c r="M1459" s="180"/>
      <c r="N1459" s="180"/>
      <c r="O1459" s="180"/>
      <c r="P1459" s="180"/>
      <c r="Q1459" s="180"/>
      <c r="R1459" s="180"/>
      <c r="S1459" s="180"/>
      <c r="T1459" s="180"/>
      <c r="U1459" s="180"/>
      <c r="V1459" s="180"/>
    </row>
    <row r="1460" spans="2:11" ht="15.75">
      <c r="B1460" s="4"/>
      <c r="C1460" s="48"/>
      <c r="D1460" s="48"/>
      <c r="E1460" s="48"/>
      <c r="F1460" s="48"/>
      <c r="G1460" s="48"/>
      <c r="H1460" s="48"/>
      <c r="I1460" s="48"/>
      <c r="K1460" s="40"/>
    </row>
    <row r="1461" spans="2:11" ht="15.75">
      <c r="B1461" s="112" t="s">
        <v>359</v>
      </c>
      <c r="K1461" s="40"/>
    </row>
    <row r="1462" spans="2:13" ht="15.75" hidden="1">
      <c r="B1462" s="186" t="s">
        <v>223</v>
      </c>
      <c r="C1462" s="180"/>
      <c r="D1462" s="180"/>
      <c r="E1462" s="180"/>
      <c r="F1462" s="180"/>
      <c r="G1462" s="180"/>
      <c r="H1462" s="180"/>
      <c r="I1462" s="180"/>
      <c r="J1462" s="180"/>
      <c r="K1462" s="180"/>
      <c r="L1462" s="180"/>
      <c r="M1462" s="180"/>
    </row>
    <row r="1463" spans="2:11" ht="31.5" hidden="1">
      <c r="B1463" s="62"/>
      <c r="C1463" s="62" t="s">
        <v>159</v>
      </c>
      <c r="D1463" s="62" t="s">
        <v>77</v>
      </c>
      <c r="E1463" s="62" t="s">
        <v>75</v>
      </c>
      <c r="F1463" s="62" t="s">
        <v>78</v>
      </c>
      <c r="G1463" s="62" t="s">
        <v>225</v>
      </c>
      <c r="H1463" s="62" t="s">
        <v>134</v>
      </c>
      <c r="I1463" s="62" t="s">
        <v>131</v>
      </c>
      <c r="J1463" s="62" t="s">
        <v>124</v>
      </c>
      <c r="K1463" s="40"/>
    </row>
    <row r="1464" spans="2:16" ht="15.75" hidden="1">
      <c r="B1464" s="63" t="s">
        <v>104</v>
      </c>
      <c r="C1464" s="94">
        <v>0.0117</v>
      </c>
      <c r="D1464" s="94">
        <v>0.0212</v>
      </c>
      <c r="E1464" s="94">
        <v>0.0165</v>
      </c>
      <c r="F1464" s="94">
        <v>0.0073</v>
      </c>
      <c r="G1464" s="94">
        <v>0.0073</v>
      </c>
      <c r="H1464" s="94">
        <v>0.0118</v>
      </c>
      <c r="I1464" s="94">
        <v>0.0119</v>
      </c>
      <c r="J1464" s="94">
        <v>0.0168</v>
      </c>
      <c r="K1464" s="92"/>
      <c r="L1464" s="92"/>
      <c r="M1464" s="92"/>
      <c r="N1464" s="92"/>
      <c r="O1464" s="92"/>
      <c r="P1464" s="92"/>
    </row>
    <row r="1465" spans="2:16" ht="15.75" hidden="1">
      <c r="B1465" s="63" t="s">
        <v>79</v>
      </c>
      <c r="C1465" s="94">
        <v>0.0148</v>
      </c>
      <c r="D1465" s="94">
        <v>0.0224</v>
      </c>
      <c r="E1465" s="94">
        <v>0.0213</v>
      </c>
      <c r="F1465" s="94">
        <v>0.009</v>
      </c>
      <c r="G1465" s="94">
        <v>0.0065</v>
      </c>
      <c r="H1465" s="94">
        <v>0.0146</v>
      </c>
      <c r="I1465" s="94">
        <v>0.014</v>
      </c>
      <c r="J1465" s="94">
        <v>0.0226</v>
      </c>
      <c r="K1465" s="92"/>
      <c r="L1465" s="92"/>
      <c r="M1465" s="92"/>
      <c r="N1465" s="92"/>
      <c r="O1465" s="92"/>
      <c r="P1465" s="92"/>
    </row>
    <row r="1466" spans="2:16" ht="15.75" hidden="1">
      <c r="B1466" s="63" t="s">
        <v>80</v>
      </c>
      <c r="C1466" s="94">
        <v>0.0071</v>
      </c>
      <c r="D1466" s="94">
        <v>0.0106</v>
      </c>
      <c r="E1466" s="94">
        <v>0.0127</v>
      </c>
      <c r="F1466" s="94">
        <v>0.0054</v>
      </c>
      <c r="G1466" s="94">
        <v>0.0102</v>
      </c>
      <c r="H1466" s="94">
        <v>0.0057</v>
      </c>
      <c r="I1466" s="94">
        <v>0.0063</v>
      </c>
      <c r="J1466" s="94">
        <v>0.011</v>
      </c>
      <c r="K1466" s="92"/>
      <c r="L1466" s="92"/>
      <c r="M1466" s="92"/>
      <c r="N1466" s="92"/>
      <c r="O1466" s="92"/>
      <c r="P1466" s="92"/>
    </row>
    <row r="1467" ht="15.75">
      <c r="K1467" s="40"/>
    </row>
    <row r="1468" ht="15.75">
      <c r="K1468" s="40"/>
    </row>
    <row r="1469" ht="15.75">
      <c r="K1469" s="40"/>
    </row>
    <row r="1470" spans="2:18" s="2" customFormat="1" ht="15.75">
      <c r="B1470" s="1"/>
      <c r="C1470" s="1"/>
      <c r="D1470" s="1"/>
      <c r="E1470" s="1"/>
      <c r="F1470" s="1"/>
      <c r="G1470" s="1"/>
      <c r="H1470" s="1"/>
      <c r="I1470" s="1"/>
      <c r="J1470" s="1"/>
      <c r="K1470" s="40"/>
      <c r="L1470" s="1"/>
      <c r="M1470" s="1"/>
      <c r="N1470" s="1"/>
      <c r="O1470" s="1"/>
      <c r="P1470" s="1"/>
      <c r="Q1470" s="1"/>
      <c r="R1470" s="1"/>
    </row>
    <row r="1471" ht="15.75">
      <c r="K1471" s="40"/>
    </row>
    <row r="1472" ht="15.75">
      <c r="K1472" s="40"/>
    </row>
    <row r="1473" ht="15.75">
      <c r="K1473" s="40"/>
    </row>
    <row r="1474" spans="1:20" ht="15.75">
      <c r="A1474" s="17"/>
      <c r="K1474" s="40"/>
      <c r="T1474" s="37"/>
    </row>
    <row r="1475" ht="15.75">
      <c r="K1475" s="40"/>
    </row>
    <row r="1476" spans="11:26" ht="15.75">
      <c r="K1476" s="40"/>
      <c r="U1476" s="28"/>
      <c r="V1476" s="28"/>
      <c r="W1476" s="28"/>
      <c r="X1476" s="28"/>
      <c r="Y1476" s="28"/>
      <c r="Z1476" s="28"/>
    </row>
    <row r="1477" ht="15.75">
      <c r="K1477" s="40"/>
    </row>
    <row r="1478" ht="15.75">
      <c r="K1478" s="40"/>
    </row>
    <row r="1481" spans="21:26" ht="15.75">
      <c r="U1481" s="28"/>
      <c r="V1481" s="28"/>
      <c r="W1481" s="28"/>
      <c r="X1481" s="28"/>
      <c r="Y1481" s="28"/>
      <c r="Z1481" s="28"/>
    </row>
    <row r="1482" spans="11:13" ht="15.75" customHeight="1">
      <c r="K1482" s="69"/>
      <c r="L1482" s="69"/>
      <c r="M1482" s="69"/>
    </row>
    <row r="1483" spans="11:18" ht="15.75">
      <c r="K1483" s="49"/>
      <c r="L1483" s="49"/>
      <c r="M1483" s="49"/>
      <c r="N1483" s="2"/>
      <c r="O1483" s="2"/>
      <c r="P1483" s="2"/>
      <c r="Q1483" s="2"/>
      <c r="R1483" s="2"/>
    </row>
    <row r="1484" spans="11:13" ht="15.75" customHeight="1">
      <c r="K1484" s="69"/>
      <c r="L1484" s="69"/>
      <c r="M1484" s="69"/>
    </row>
    <row r="1485" ht="15.75">
      <c r="B1485" s="7" t="s">
        <v>217</v>
      </c>
    </row>
    <row r="1486" s="133" customFormat="1" ht="15.75">
      <c r="B1486" s="7"/>
    </row>
    <row r="1487" spans="2:22" ht="83.25" customHeight="1">
      <c r="B1487" s="178" t="s">
        <v>261</v>
      </c>
      <c r="C1487" s="180"/>
      <c r="D1487" s="180"/>
      <c r="E1487" s="180"/>
      <c r="F1487" s="180"/>
      <c r="G1487" s="180"/>
      <c r="H1487" s="180"/>
      <c r="I1487" s="180"/>
      <c r="J1487" s="180"/>
      <c r="K1487" s="180"/>
      <c r="L1487" s="180"/>
      <c r="M1487" s="180"/>
      <c r="N1487" s="180"/>
      <c r="O1487" s="180"/>
      <c r="P1487" s="180"/>
      <c r="Q1487" s="180"/>
      <c r="R1487" s="180"/>
      <c r="S1487" s="180"/>
      <c r="T1487" s="180"/>
      <c r="U1487" s="180"/>
      <c r="V1487" s="180"/>
    </row>
    <row r="1488" spans="2:10" ht="15.75">
      <c r="B1488" s="3"/>
      <c r="C1488" s="49"/>
      <c r="D1488" s="49"/>
      <c r="E1488" s="49"/>
      <c r="F1488" s="49"/>
      <c r="G1488" s="49"/>
      <c r="H1488" s="49"/>
      <c r="I1488" s="49"/>
      <c r="J1488" s="49"/>
    </row>
    <row r="1489" spans="2:22" s="133" customFormat="1" ht="97.5" customHeight="1">
      <c r="B1489" s="178" t="s">
        <v>262</v>
      </c>
      <c r="C1489" s="180"/>
      <c r="D1489" s="180"/>
      <c r="E1489" s="180"/>
      <c r="F1489" s="180"/>
      <c r="G1489" s="180"/>
      <c r="H1489" s="180"/>
      <c r="I1489" s="180"/>
      <c r="J1489" s="180"/>
      <c r="K1489" s="180"/>
      <c r="L1489" s="180"/>
      <c r="M1489" s="180"/>
      <c r="N1489" s="180"/>
      <c r="O1489" s="180"/>
      <c r="P1489" s="180"/>
      <c r="Q1489" s="180"/>
      <c r="R1489" s="180"/>
      <c r="S1489" s="180"/>
      <c r="T1489" s="180"/>
      <c r="U1489" s="180"/>
      <c r="V1489" s="180"/>
    </row>
    <row r="1490" spans="2:10" s="133" customFormat="1" ht="15.75">
      <c r="B1490" s="153"/>
      <c r="C1490" s="154"/>
      <c r="D1490" s="154"/>
      <c r="E1490" s="154"/>
      <c r="F1490" s="154"/>
      <c r="G1490" s="154"/>
      <c r="H1490" s="154"/>
      <c r="I1490" s="154"/>
      <c r="J1490" s="154"/>
    </row>
    <row r="1491" spans="2:22" ht="15.75">
      <c r="B1491" s="183" t="s">
        <v>109</v>
      </c>
      <c r="C1491" s="184"/>
      <c r="D1491" s="184"/>
      <c r="E1491" s="184"/>
      <c r="F1491" s="184"/>
      <c r="G1491" s="184"/>
      <c r="H1491" s="184"/>
      <c r="I1491" s="184"/>
      <c r="J1491" s="184"/>
      <c r="K1491" s="184"/>
      <c r="L1491" s="184"/>
      <c r="M1491" s="184"/>
      <c r="N1491" s="185"/>
      <c r="O1491" s="185"/>
      <c r="P1491" s="185"/>
      <c r="Q1491" s="185"/>
      <c r="R1491" s="185"/>
      <c r="S1491" s="185"/>
      <c r="T1491" s="185"/>
      <c r="U1491" s="185"/>
      <c r="V1491" s="185"/>
    </row>
    <row r="1493" spans="2:13" ht="21" customHeight="1">
      <c r="B1493" s="181" t="s">
        <v>166</v>
      </c>
      <c r="C1493" s="180"/>
      <c r="D1493" s="180"/>
      <c r="E1493" s="180"/>
      <c r="F1493" s="180"/>
      <c r="G1493" s="180"/>
      <c r="H1493" s="180"/>
      <c r="I1493" s="180"/>
      <c r="J1493" s="180"/>
      <c r="K1493" s="180"/>
      <c r="L1493" s="180"/>
      <c r="M1493" s="180"/>
    </row>
    <row r="1494" spans="2:22" ht="24" customHeight="1">
      <c r="B1494" s="178" t="s">
        <v>263</v>
      </c>
      <c r="C1494" s="179"/>
      <c r="D1494" s="179"/>
      <c r="E1494" s="179"/>
      <c r="F1494" s="179"/>
      <c r="G1494" s="179"/>
      <c r="H1494" s="179"/>
      <c r="I1494" s="179"/>
      <c r="J1494" s="179"/>
      <c r="K1494" s="179"/>
      <c r="L1494" s="179"/>
      <c r="M1494" s="179"/>
      <c r="N1494" s="180"/>
      <c r="O1494" s="180"/>
      <c r="P1494" s="180"/>
      <c r="Q1494" s="180"/>
      <c r="R1494" s="180"/>
      <c r="S1494" s="180"/>
      <c r="T1494" s="180"/>
      <c r="U1494" s="180"/>
      <c r="V1494" s="180"/>
    </row>
    <row r="1495" spans="2:22" s="106" customFormat="1" ht="44.25" customHeight="1">
      <c r="B1495" s="178" t="s">
        <v>264</v>
      </c>
      <c r="C1495" s="179"/>
      <c r="D1495" s="179"/>
      <c r="E1495" s="179"/>
      <c r="F1495" s="179"/>
      <c r="G1495" s="179"/>
      <c r="H1495" s="179"/>
      <c r="I1495" s="179"/>
      <c r="J1495" s="179"/>
      <c r="K1495" s="179"/>
      <c r="L1495" s="179"/>
      <c r="M1495" s="179"/>
      <c r="N1495" s="180"/>
      <c r="O1495" s="180"/>
      <c r="P1495" s="180"/>
      <c r="Q1495" s="180"/>
      <c r="R1495" s="180"/>
      <c r="S1495" s="180"/>
      <c r="T1495" s="180"/>
      <c r="U1495" s="180"/>
      <c r="V1495" s="180"/>
    </row>
    <row r="1496" spans="2:22" ht="45" customHeight="1">
      <c r="B1496" s="178" t="s">
        <v>265</v>
      </c>
      <c r="C1496" s="179"/>
      <c r="D1496" s="179"/>
      <c r="E1496" s="179"/>
      <c r="F1496" s="179"/>
      <c r="G1496" s="179"/>
      <c r="H1496" s="179"/>
      <c r="I1496" s="179"/>
      <c r="J1496" s="179"/>
      <c r="K1496" s="179"/>
      <c r="L1496" s="179"/>
      <c r="M1496" s="179"/>
      <c r="N1496" s="180"/>
      <c r="O1496" s="180"/>
      <c r="P1496" s="180"/>
      <c r="Q1496" s="180"/>
      <c r="R1496" s="180"/>
      <c r="S1496" s="180"/>
      <c r="T1496" s="180"/>
      <c r="U1496" s="180"/>
      <c r="V1496" s="180"/>
    </row>
    <row r="1497" spans="2:13" ht="33" customHeight="1">
      <c r="B1497" s="181" t="s">
        <v>266</v>
      </c>
      <c r="C1497" s="179"/>
      <c r="D1497" s="179"/>
      <c r="E1497" s="179"/>
      <c r="F1497" s="179"/>
      <c r="G1497" s="179"/>
      <c r="H1497" s="179"/>
      <c r="I1497" s="179"/>
      <c r="J1497" s="179"/>
      <c r="K1497" s="179"/>
      <c r="L1497" s="179"/>
      <c r="M1497" s="179"/>
    </row>
    <row r="1498" spans="2:22" ht="30" customHeight="1">
      <c r="B1498" s="178" t="s">
        <v>267</v>
      </c>
      <c r="C1498" s="179"/>
      <c r="D1498" s="179"/>
      <c r="E1498" s="179"/>
      <c r="F1498" s="179"/>
      <c r="G1498" s="179"/>
      <c r="H1498" s="179"/>
      <c r="I1498" s="179"/>
      <c r="J1498" s="179"/>
      <c r="K1498" s="179"/>
      <c r="L1498" s="179"/>
      <c r="M1498" s="179"/>
      <c r="N1498" s="180"/>
      <c r="O1498" s="180"/>
      <c r="P1498" s="180"/>
      <c r="Q1498" s="180"/>
      <c r="R1498" s="180"/>
      <c r="S1498" s="180"/>
      <c r="T1498" s="180"/>
      <c r="U1498" s="180"/>
      <c r="V1498" s="180"/>
    </row>
    <row r="1499" spans="2:22" ht="76.5" customHeight="1">
      <c r="B1499" s="178" t="s">
        <v>268</v>
      </c>
      <c r="C1499" s="179"/>
      <c r="D1499" s="179"/>
      <c r="E1499" s="179"/>
      <c r="F1499" s="179"/>
      <c r="G1499" s="179"/>
      <c r="H1499" s="179"/>
      <c r="I1499" s="179"/>
      <c r="J1499" s="179"/>
      <c r="K1499" s="179"/>
      <c r="L1499" s="179"/>
      <c r="M1499" s="179"/>
      <c r="N1499" s="180"/>
      <c r="O1499" s="180"/>
      <c r="P1499" s="180"/>
      <c r="Q1499" s="180"/>
      <c r="R1499" s="180"/>
      <c r="S1499" s="180"/>
      <c r="T1499" s="180"/>
      <c r="U1499" s="180"/>
      <c r="V1499" s="180"/>
    </row>
    <row r="1500" spans="2:22" ht="75.75" customHeight="1">
      <c r="B1500" s="178" t="s">
        <v>269</v>
      </c>
      <c r="C1500" s="179"/>
      <c r="D1500" s="179"/>
      <c r="E1500" s="179"/>
      <c r="F1500" s="179"/>
      <c r="G1500" s="179"/>
      <c r="H1500" s="179"/>
      <c r="I1500" s="179"/>
      <c r="J1500" s="179"/>
      <c r="K1500" s="179"/>
      <c r="L1500" s="179"/>
      <c r="M1500" s="179"/>
      <c r="N1500" s="180"/>
      <c r="O1500" s="180"/>
      <c r="P1500" s="180"/>
      <c r="Q1500" s="180"/>
      <c r="R1500" s="180"/>
      <c r="S1500" s="180"/>
      <c r="T1500" s="180"/>
      <c r="U1500" s="180"/>
      <c r="V1500" s="180"/>
    </row>
    <row r="1501" spans="2:22" s="106" customFormat="1" ht="78.75" customHeight="1">
      <c r="B1501" s="178" t="s">
        <v>270</v>
      </c>
      <c r="C1501" s="179"/>
      <c r="D1501" s="179"/>
      <c r="E1501" s="179"/>
      <c r="F1501" s="179"/>
      <c r="G1501" s="179"/>
      <c r="H1501" s="179"/>
      <c r="I1501" s="179"/>
      <c r="J1501" s="179"/>
      <c r="K1501" s="179"/>
      <c r="L1501" s="179"/>
      <c r="M1501" s="179"/>
      <c r="N1501" s="180"/>
      <c r="O1501" s="180"/>
      <c r="P1501" s="180"/>
      <c r="Q1501" s="180"/>
      <c r="R1501" s="180"/>
      <c r="S1501" s="180"/>
      <c r="T1501" s="180"/>
      <c r="U1501" s="180"/>
      <c r="V1501" s="180"/>
    </row>
    <row r="1502" spans="2:22" ht="77.25" customHeight="1">
      <c r="B1502" s="178" t="s">
        <v>271</v>
      </c>
      <c r="C1502" s="179"/>
      <c r="D1502" s="179"/>
      <c r="E1502" s="179"/>
      <c r="F1502" s="179"/>
      <c r="G1502" s="179"/>
      <c r="H1502" s="179"/>
      <c r="I1502" s="179"/>
      <c r="J1502" s="179"/>
      <c r="K1502" s="179"/>
      <c r="L1502" s="179"/>
      <c r="M1502" s="179"/>
      <c r="N1502" s="180"/>
      <c r="O1502" s="180"/>
      <c r="P1502" s="180"/>
      <c r="Q1502" s="180"/>
      <c r="R1502" s="180"/>
      <c r="S1502" s="180"/>
      <c r="T1502" s="180"/>
      <c r="U1502" s="180"/>
      <c r="V1502" s="180"/>
    </row>
  </sheetData>
  <sheetProtection/>
  <mergeCells count="200">
    <mergeCell ref="B125:K125"/>
    <mergeCell ref="B127:K127"/>
    <mergeCell ref="B129:K129"/>
    <mergeCell ref="B131:K131"/>
    <mergeCell ref="B133:K133"/>
    <mergeCell ref="B135:K135"/>
    <mergeCell ref="B137:K137"/>
    <mergeCell ref="B1:V1"/>
    <mergeCell ref="B2:V2"/>
    <mergeCell ref="B3:V3"/>
    <mergeCell ref="B65:V65"/>
    <mergeCell ref="B66:V66"/>
    <mergeCell ref="B67:V67"/>
    <mergeCell ref="B68:V68"/>
    <mergeCell ref="B69:V69"/>
    <mergeCell ref="B71:V71"/>
    <mergeCell ref="B117:M117"/>
    <mergeCell ref="B141:M141"/>
    <mergeCell ref="B143:M143"/>
    <mergeCell ref="B75:L75"/>
    <mergeCell ref="B77:M77"/>
    <mergeCell ref="B79:M79"/>
    <mergeCell ref="B81:M81"/>
    <mergeCell ref="B83:M83"/>
    <mergeCell ref="B85:M85"/>
    <mergeCell ref="B87:M87"/>
    <mergeCell ref="B89:M89"/>
    <mergeCell ref="B91:M91"/>
    <mergeCell ref="B111:M111"/>
    <mergeCell ref="B113:M113"/>
    <mergeCell ref="B115:M115"/>
    <mergeCell ref="B103:M103"/>
    <mergeCell ref="B105:M105"/>
    <mergeCell ref="B107:M107"/>
    <mergeCell ref="B109:M109"/>
    <mergeCell ref="B95:L95"/>
    <mergeCell ref="B97:M97"/>
    <mergeCell ref="B99:M99"/>
    <mergeCell ref="B101:M101"/>
    <mergeCell ref="B121:K121"/>
    <mergeCell ref="B123:K123"/>
    <mergeCell ref="B193:M193"/>
    <mergeCell ref="B195:N195"/>
    <mergeCell ref="B197:L197"/>
    <mergeCell ref="B207:L207"/>
    <mergeCell ref="B209:L209"/>
    <mergeCell ref="B211:L211"/>
    <mergeCell ref="B213:L213"/>
    <mergeCell ref="B199:L199"/>
    <mergeCell ref="B201:L201"/>
    <mergeCell ref="B205:L205"/>
    <mergeCell ref="B553:V553"/>
    <mergeCell ref="B662:V662"/>
    <mergeCell ref="B769:V769"/>
    <mergeCell ref="B772:V772"/>
    <mergeCell ref="B442:M442"/>
    <mergeCell ref="B343:M343"/>
    <mergeCell ref="B339:V339"/>
    <mergeCell ref="B341:V341"/>
    <mergeCell ref="B344:V344"/>
    <mergeCell ref="B347:V347"/>
    <mergeCell ref="B388:V388"/>
    <mergeCell ref="B411:V411"/>
    <mergeCell ref="B412:V412"/>
    <mergeCell ref="B414:V414"/>
    <mergeCell ref="B438:V438"/>
    <mergeCell ref="B443:V443"/>
    <mergeCell ref="B440:M440"/>
    <mergeCell ref="B441:V441"/>
    <mergeCell ref="B476:N476"/>
    <mergeCell ref="B346:M346"/>
    <mergeCell ref="B1494:V1494"/>
    <mergeCell ref="B604:N604"/>
    <mergeCell ref="B526:R526"/>
    <mergeCell ref="B985:J985"/>
    <mergeCell ref="B713:N713"/>
    <mergeCell ref="B552:M552"/>
    <mergeCell ref="B661:M661"/>
    <mergeCell ref="B921:J921"/>
    <mergeCell ref="B964:J964"/>
    <mergeCell ref="B942:J942"/>
    <mergeCell ref="B1493:M1493"/>
    <mergeCell ref="B1321:M1321"/>
    <mergeCell ref="B1355:M1355"/>
    <mergeCell ref="B1351:M1351"/>
    <mergeCell ref="B1424:M1424"/>
    <mergeCell ref="B1462:M1462"/>
    <mergeCell ref="B1420:M1420"/>
    <mergeCell ref="B1395:M1395"/>
    <mergeCell ref="B1352:V1352"/>
    <mergeCell ref="B1216:J1216"/>
    <mergeCell ref="B1280:J1280"/>
    <mergeCell ref="B1090:J1090"/>
    <mergeCell ref="B1237:J1237"/>
    <mergeCell ref="B1258:J1258"/>
    <mergeCell ref="B1111:J1111"/>
    <mergeCell ref="B1153:J1153"/>
    <mergeCell ref="B1174:J1174"/>
    <mergeCell ref="B1195:J1195"/>
    <mergeCell ref="B145:M145"/>
    <mergeCell ref="B147:M147"/>
    <mergeCell ref="B149:M149"/>
    <mergeCell ref="B151:M151"/>
    <mergeCell ref="B153:M153"/>
    <mergeCell ref="B155:M155"/>
    <mergeCell ref="B157:M157"/>
    <mergeCell ref="B159:M159"/>
    <mergeCell ref="B161:M161"/>
    <mergeCell ref="B163:M163"/>
    <mergeCell ref="B165:M165"/>
    <mergeCell ref="B167:M167"/>
    <mergeCell ref="B171:M171"/>
    <mergeCell ref="B217:L217"/>
    <mergeCell ref="B219:L219"/>
    <mergeCell ref="B221:L221"/>
    <mergeCell ref="B223:L223"/>
    <mergeCell ref="B225:Q225"/>
    <mergeCell ref="A177:V177"/>
    <mergeCell ref="B203:L203"/>
    <mergeCell ref="B173:M173"/>
    <mergeCell ref="B175:M175"/>
    <mergeCell ref="B231:Q231"/>
    <mergeCell ref="B233:Q233"/>
    <mergeCell ref="B235:Q235"/>
    <mergeCell ref="B237:Q237"/>
    <mergeCell ref="B239:Q239"/>
    <mergeCell ref="B263:L263"/>
    <mergeCell ref="B245:N245"/>
    <mergeCell ref="B247:N247"/>
    <mergeCell ref="B249:N249"/>
    <mergeCell ref="B251:N251"/>
    <mergeCell ref="B253:N253"/>
    <mergeCell ref="B255:N255"/>
    <mergeCell ref="B257:N257"/>
    <mergeCell ref="B243:L243"/>
    <mergeCell ref="B227:L227"/>
    <mergeCell ref="B229:Q229"/>
    <mergeCell ref="B181:N181"/>
    <mergeCell ref="B183:N183"/>
    <mergeCell ref="B185:L185"/>
    <mergeCell ref="B187:M187"/>
    <mergeCell ref="B189:M189"/>
    <mergeCell ref="B191:N191"/>
    <mergeCell ref="B265:L265"/>
    <mergeCell ref="B267:L267"/>
    <mergeCell ref="B269:L269"/>
    <mergeCell ref="B271:L271"/>
    <mergeCell ref="B273:L273"/>
    <mergeCell ref="B275:L275"/>
    <mergeCell ref="B277:L277"/>
    <mergeCell ref="B259:N259"/>
    <mergeCell ref="B261:L261"/>
    <mergeCell ref="B321:L321"/>
    <mergeCell ref="B323:N323"/>
    <mergeCell ref="B325:L325"/>
    <mergeCell ref="B1498:V1498"/>
    <mergeCell ref="B1499:V1499"/>
    <mergeCell ref="B1500:V1500"/>
    <mergeCell ref="B1501:V1501"/>
    <mergeCell ref="B1502:V1502"/>
    <mergeCell ref="B1497:M1497"/>
    <mergeCell ref="B1495:V1495"/>
    <mergeCell ref="B1496:V1496"/>
    <mergeCell ref="B1392:V1392"/>
    <mergeCell ref="B1421:V1421"/>
    <mergeCell ref="B1459:V1459"/>
    <mergeCell ref="B1487:V1487"/>
    <mergeCell ref="B1489:V1489"/>
    <mergeCell ref="B1491:V1491"/>
    <mergeCell ref="B1318:V1318"/>
    <mergeCell ref="B1027:J1027"/>
    <mergeCell ref="B771:M771"/>
    <mergeCell ref="B1006:J1006"/>
    <mergeCell ref="B1132:J1132"/>
    <mergeCell ref="B1048:J1048"/>
    <mergeCell ref="B1069:J1069"/>
    <mergeCell ref="B327:N327"/>
    <mergeCell ref="B329:O329"/>
    <mergeCell ref="B331:O331"/>
    <mergeCell ref="B333:N333"/>
    <mergeCell ref="B335:N335"/>
    <mergeCell ref="B337:O337"/>
    <mergeCell ref="B281:L281"/>
    <mergeCell ref="B283:L283"/>
    <mergeCell ref="B285:L285"/>
    <mergeCell ref="B287:L287"/>
    <mergeCell ref="B291:N291"/>
    <mergeCell ref="B295:N295"/>
    <mergeCell ref="B297:P297"/>
    <mergeCell ref="B299:O299"/>
    <mergeCell ref="B301:O301"/>
    <mergeCell ref="B303:O303"/>
    <mergeCell ref="B305:M305"/>
    <mergeCell ref="B307:M307"/>
    <mergeCell ref="B309:L309"/>
    <mergeCell ref="B311:N311"/>
    <mergeCell ref="B313:L313"/>
    <mergeCell ref="B315:N315"/>
    <mergeCell ref="B317:O317"/>
    <mergeCell ref="B319:O319"/>
  </mergeCells>
  <hyperlinks>
    <hyperlink ref="B343:M343" location="'GAP-2010'!B97" display="Enrollment in Public Pre-Kindergarten in 2010"/>
    <hyperlink ref="B346:M346" location="'GAP-2010'!B99" display="Total Enrollment of 4-year Old Children in Public Pre-Kindergartens in 2009-10"/>
    <hyperlink ref="B442:M442" location="'GAP-2010'!B105" display="Third Grade TAKS in Reading in 2009-2010"/>
    <hyperlink ref="B771:M771" location="'GAP-2010'!B111" display="The Change Trend of the TAKS Performances in Grade 3 Reading from 2003 to 2010"/>
    <hyperlink ref="B1416:M1416" location="'GAP-2008'!A128" display="The Change Trend of the TAKS Performances in Grade 5 Mathematics from 2003 to 2008"/>
    <hyperlink ref="B339:M339" location="'GAP-2009'!B100" display="Gap Analysis for Elementary Education (PK - Grade 5)"/>
    <hyperlink ref="B349" location="'GAP-2010'!B217" display="Table 18"/>
    <hyperlink ref="B1279" location="'GAP-2010'!B229" display="Table 24"/>
    <hyperlink ref="B1320" location="'GAP-2010'!B231" display="Table 25"/>
    <hyperlink ref="B1354" location="'GAP-2010'!B233" display="Table 26"/>
    <hyperlink ref="B1394" location="'GAP-2010'!B235" display="Table 27"/>
    <hyperlink ref="B1423" location="'GAP-2010'!B237" display="Table 28"/>
    <hyperlink ref="B1461" location="'GAP-2010'!B239" display="Table 29"/>
    <hyperlink ref="B552:M552" location="'GAP-2010'!B107" display="Fourth Grade TAKS in Writing in 2009-2010"/>
    <hyperlink ref="B661:M661" location="'GAP-2010'!B109" display="Fifth Grade TAKS in Mathematics in 2009-2010"/>
    <hyperlink ref="B390" location="'GAP-2010'!B219" display="Table 19"/>
    <hyperlink ref="B475" location="'GAP-2010'!B223" display="Table 21"/>
    <hyperlink ref="B603" location="'GAP-2010'!B225" display="Table 22"/>
    <hyperlink ref="B712" location="'GAP-2010'!B227" display="Table 23"/>
    <hyperlink ref="B1351:M1351" location="'GAP-2010'!B113" display="The Change Trend of the TAKS Performances in Grade 4 Writing from 2003 to 2009"/>
    <hyperlink ref="B1420:M1420" location="'GAP-2010'!B115" display="The Change Trend of the TAKS Performances in Grade 5 Mathematics from 2003 to 2010"/>
    <hyperlink ref="B1491:M1491" location="'GAP-2009'!B132" display="Summary of the PK-5 Findings"/>
    <hyperlink ref="B416" location="'GAP-2010'!B221" display="Table 20"/>
    <hyperlink ref="B440:M440" location="'GAP-2010'!B103" display="Elementary School Students' TAKS Performances"/>
    <hyperlink ref="B75" location="'GAP-2008'!A340" display="Executive Summary"/>
    <hyperlink ref="B181:M181" location="'GAP-2009'!B469" display="1.   Percentage of Population by Ethnicity for Selected North Texas Counties in 2008"/>
    <hyperlink ref="B339:V339" location="'GAP-2010'!B95" display="Gap Analysis for Elementary Education (PK - Grade 5)"/>
    <hyperlink ref="B95:L95" location="'GAP-2010'!B339" display="Gap Analysis for Elementary Education (PK - Grade 5)"/>
    <hyperlink ref="B97:M97" location="'GAP-2010'!B343" display="          Enrollment in Public Pre-Kindergarten in 2010"/>
    <hyperlink ref="B99:M99" location="'GAP-2010'!B346" display="                Total Enrollment of 4-year Old Children in Public Pre-Kindergartens in 2009-10"/>
    <hyperlink ref="B411:V411" location="'GAP-2010'!B101" display="Track the Change - The Average Annual Change Rate of Public Pre-K Enrollment between 2003-2004 and 2009-2010"/>
    <hyperlink ref="B101:M101" location="'GAP-2010'!B411" display="                Track the Change - The Average Annual Change Rate of Public Pre-K Enrollment between 2003-2004 and 2009-2010"/>
    <hyperlink ref="B103:M103" location="'GAP-2010'!B440" display="          Elementary School Students' TAKS Performances"/>
    <hyperlink ref="B105:M105" location="'GAP-2010'!B442" display="                 Third Grade TAKS in Reading in 2009-2010"/>
    <hyperlink ref="B107:M107" location="'GAP-2010'!B552" display="                 Fourth Grade TAKS in Writing in 2009-2010"/>
    <hyperlink ref="B109:M109" location="'GAP-2010'!B661" display="                 Fifth Grade TAKS in Mathematics in 2009-2010"/>
    <hyperlink ref="B111:M111" location="'GAP-2010'!B771" display="                The Change Trend of the TAKS Performances in Grade 3 Reading from 2003 to 2010"/>
    <hyperlink ref="B113:M113" location="'GAP-2010'!B1351" display="                The Change Trend of the TAKS Performances in Grade 4 Writing from 2003 to 2010"/>
    <hyperlink ref="B115:M115" location="'GAP-2010'!B1420" display="                The Change Trend of the TAKS Performances in Grade 5 Mathematics from 2003 to 2010"/>
    <hyperlink ref="B1491:V1491" location="'GAP-2010'!B117" display="Summary of the PK-5 Findings"/>
    <hyperlink ref="B117:M117" location="'GAP-2010'!B1491" display="Summary of PK-5 Findings"/>
    <hyperlink ref="B217:L217" location="'GAP-2010'!B349" display="18. Total Number of Public PK Enrollment in the 14 ISDs in 2009-2010"/>
    <hyperlink ref="B219:L219" location="'GAP-2010'!B390" display="19. Percent of Change on the Public PK Enrollment from 2009 to 2010"/>
    <hyperlink ref="B221:L221" location="'GAP-2010'!B416" display="20. The Annual Change Rate on Public PK Enrollment from 2004 to 2010"/>
    <hyperlink ref="B223:L223" location="'GAP-2010'!B475" display="21. Percent of Meeting the Passing Standards on Grade 3 TAKS in Reading in 2009 and 2010"/>
    <hyperlink ref="B225:Q225" location="'GAP-2010'!B603" display="22. Percent of Meeting the Passing Standards on Grade 4 TAKS in Writing in 2009 and 2010"/>
    <hyperlink ref="B227:L227" location="'GAP-2010'!B712" display="23. Percent of Meeting the Passing Standards on Grade 5 TAKS in Mathematics in 2009 and 2010"/>
    <hyperlink ref="B229:Q229" location="'GAP-2010'!B1279" display="24. Percent on Meeting Standards in Grade 3 Reading by Educational Entities from 2003 to 2010"/>
    <hyperlink ref="B231:Q231" location="'GAP-2010'!B1320" display="25. The Average Annual Change Rate in Grade 3 Reading TAKS from 2003 to 2010 in the State and Regions 10 and 11"/>
    <hyperlink ref="B233:Q233" location="'GAP-2010'!B1354" display="26. Percent on Meeting Standards in Grade 4 Writing by Educational Entities from 2003 to 2010"/>
    <hyperlink ref="B235:Q235" location="'GAP-2010'!B1394" display="27. The Average Annual Change Rate in Grade 4 Writing TAKS from 2003 to 2010 in the State and Regions 10 and 11"/>
    <hyperlink ref="B237:Q237" location="'GAP-2010'!B1423" display="28. Percent on Meeting Standards in Grade 5 Mathematics by Educational Entities from 2003 to 2010"/>
    <hyperlink ref="B239:Q239" location="'GAP-2010'!B1461" display="29. The Average Annual Change Rate in Grade 5 Mathematics TAKS from 2003 to 2010 in the State and Regions 10 and 11"/>
  </hyperlinks>
  <printOptions/>
  <pageMargins left="1.43" right="1.23" top="1" bottom="1" header="0.25" footer="0.5"/>
  <pageSetup horizontalDpi="600" verticalDpi="600" orientation="landscape" scale="50" r:id="rId3"/>
  <rowBreaks count="15" manualBreakCount="15">
    <brk id="36" max="21" man="1"/>
    <brk id="70" max="21" man="1"/>
    <brk id="118" max="21" man="1"/>
    <brk id="176" max="21" man="1"/>
    <brk id="338" max="255" man="1"/>
    <brk id="387" max="21" man="1"/>
    <brk id="474" max="21" man="1"/>
    <brk id="602" max="21" man="1"/>
    <brk id="711" max="21" man="1"/>
    <brk id="770" max="21" man="1"/>
    <brk id="1319" max="21" man="1"/>
    <brk id="1353" max="21" man="1"/>
    <brk id="1418" max="21" man="1"/>
    <brk id="1460" max="21" man="1"/>
    <brk id="1490" max="21" man="1"/>
  </rowBreaks>
  <ignoredErrors>
    <ignoredError sqref="C1432" formulaRange="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Evan Arnold</cp:lastModifiedBy>
  <cp:lastPrinted>2010-08-19T08:25:57Z</cp:lastPrinted>
  <dcterms:created xsi:type="dcterms:W3CDTF">2006-10-06T18:43:24Z</dcterms:created>
  <dcterms:modified xsi:type="dcterms:W3CDTF">2012-03-14T02:49:25Z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