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56" windowWidth="9615" windowHeight="8070" activeTab="0"/>
  </bookViews>
  <sheets>
    <sheet name="GAP-2010" sheetId="1" r:id="rId1"/>
  </sheets>
  <definedNames>
    <definedName name="_xlnm.Print_Area" localSheetId="0">'GAP-2010'!$A$1:$V$3277</definedName>
  </definedNames>
  <calcPr fullCalcOnLoad="1"/>
</workbook>
</file>

<file path=xl/sharedStrings.xml><?xml version="1.0" encoding="utf-8"?>
<sst xmlns="http://schemas.openxmlformats.org/spreadsheetml/2006/main" count="2890" uniqueCount="808">
  <si>
    <t>Summary of the Socio-demographic and School Contexts</t>
  </si>
  <si>
    <t>1. Work with the Dallas and Fort Worth ISDs, which had relatively high percentages of first graders struggling in both Reading and Mathematics, to implement more effective programs to help the struggling children.</t>
  </si>
  <si>
    <t>2. Further identify the schools/campuses that have succeeded with large percentage of African American, Hispanic, and economically disadvantaged 3rd-5th grade students and have improved the most for these three groups. Identify the critical success factors, and share the best practices.</t>
  </si>
  <si>
    <t>3. Investigate the critical factors influencing the first time 9th or 12th graders taking advanced courses, and share the best practices in the district/campuses with large percentages of enrollment, especially for the African American, Hispanic, and economically disadvantaged students.</t>
  </si>
  <si>
    <t>1. Identify the critical factors in the districts/campuses that had a higher percentage or faster growth rate on college readiness, especially in the African American, Hispanic and low SES students.</t>
  </si>
  <si>
    <t xml:space="preserv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</si>
  <si>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</si>
  <si>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</si>
  <si>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</si>
  <si>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</si>
  <si>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</si>
  <si>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</si>
  <si>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2. Foster the partnership between the Head Start programs, private Pre-K programs, the public Pre-K programs to improve the Reading, Mathematics, and Science instructions at the Pre-K level.</t>
  </si>
  <si>
    <t>For Public Pre-K Enrollment</t>
  </si>
  <si>
    <t>For Elementary Education</t>
  </si>
  <si>
    <t>For Secondary Education</t>
  </si>
  <si>
    <t>3. Find the effective strategies to curb or narrow the widen gap in Mathematics between male and female students.</t>
  </si>
  <si>
    <t>1. Identify the districts/campuses or individual groups that rank low in middle school TAKS indicators, and share the successful stories of those with similar characteristics but with high performances.</t>
  </si>
  <si>
    <t>2. Study the effectiveness of repeating grade, and identify the critical factors for effective retention programs.</t>
  </si>
  <si>
    <t>4. Improve the completeness and quality of the collected data from the relevant state agencies, especially on first time 12th graders taking advanced coursework.</t>
  </si>
  <si>
    <t>5. Investigate the factors that leading to the low percentage and stagnant growth of graduation plan on DAP.</t>
  </si>
  <si>
    <t>For Postsecondary Education</t>
  </si>
  <si>
    <t>2. In the long run, it is desirable to track the high school graduates nationwide and those not immediately enrolled in higher education following graduation.</t>
  </si>
  <si>
    <t>3. Investigate the reasons why the regional council with a similar percentage of College-Ready graduates to that in the state had a lower percentage of higher education enrollment, and study the consequences of not enrolled in higher education.</t>
  </si>
  <si>
    <t>4. Evaluate the impact of computing technology-based distance education on the choices of higher education institutions for high school graduates.</t>
  </si>
  <si>
    <t>5. Examine why the high school graduates in North Texas were less interested in certificate the state graduate population.</t>
  </si>
  <si>
    <t>6. Identify the critical factors and share the best practices for increasing degree/certificate completion.</t>
  </si>
  <si>
    <t>References</t>
  </si>
  <si>
    <t>Did not start immediately</t>
  </si>
  <si>
    <t>Source: 2004-2005Academic Excellence Indicator System Report</t>
  </si>
  <si>
    <t>Lancaster</t>
  </si>
  <si>
    <t>Source: 2004-2005 Academic Excellence Indicator System Report</t>
  </si>
  <si>
    <t>2003-04</t>
  </si>
  <si>
    <t>2004-05</t>
  </si>
  <si>
    <t xml:space="preserve">Cedar Hill </t>
  </si>
  <si>
    <t>Part 4</t>
  </si>
  <si>
    <t>Demographic References for this Report</t>
  </si>
  <si>
    <t>Gap Analysis for Secondary Education (Grades 6-12)</t>
  </si>
  <si>
    <t>Council</t>
  </si>
  <si>
    <t>Gap Analysis for Postsecondary Education</t>
  </si>
  <si>
    <t>Recommendations</t>
  </si>
  <si>
    <t>Appendix A</t>
  </si>
  <si>
    <t>Appendix B</t>
  </si>
  <si>
    <t>Appendix C</t>
  </si>
  <si>
    <t>1. Increase the community awareness on the importance of early childhood education, especially in the parents from non-traditional families, in order to have more qualified children enrolled in the quality Pre-K programs.</t>
  </si>
  <si>
    <t>On Higher Education Enrollment</t>
  </si>
  <si>
    <t>Dallas Baptist University</t>
  </si>
  <si>
    <t>Ft Worth</t>
  </si>
  <si>
    <t>Source: 2007-2008 Academic Excellence Indicator System Report</t>
  </si>
  <si>
    <t>Source: 2006-2007 Academic Excellence Indicator System Report</t>
  </si>
  <si>
    <t xml:space="preserve"> Economically  Disadvantaged</t>
  </si>
  <si>
    <t>Aggregate</t>
  </si>
  <si>
    <t>Little Elm</t>
  </si>
  <si>
    <t>State</t>
  </si>
  <si>
    <t>Source: 2005-2006 Academic Excellence Indicator System Report</t>
  </si>
  <si>
    <t>2005-06</t>
  </si>
  <si>
    <t>Dr. Marcus Martin  Education is Freedom</t>
  </si>
  <si>
    <t>Summary of PK-5 Findings</t>
  </si>
  <si>
    <t>From Other Universities</t>
  </si>
  <si>
    <t xml:space="preserve">       </t>
  </si>
  <si>
    <t>Dallas</t>
  </si>
  <si>
    <t xml:space="preserve"> African American</t>
  </si>
  <si>
    <t>African American</t>
  </si>
  <si>
    <t>White</t>
  </si>
  <si>
    <t>Region 10</t>
  </si>
  <si>
    <t>Region 11</t>
  </si>
  <si>
    <t>Total</t>
  </si>
  <si>
    <t>Source: 2003-2004 Academic Excellence Indicator System Report</t>
  </si>
  <si>
    <t>List of Tables</t>
  </si>
  <si>
    <t>With Special Thanks To:</t>
  </si>
  <si>
    <t>Asian/Pacific Islander</t>
  </si>
  <si>
    <t>Part 1</t>
  </si>
  <si>
    <t>2006-07</t>
  </si>
  <si>
    <t>2007-08</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</si>
  <si>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</si>
  <si>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</si>
  <si>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</si>
  <si>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</si>
  <si>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</si>
  <si>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</si>
  <si>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</si>
  <si>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</si>
  <si>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</si>
  <si>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</si>
  <si>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</si>
  <si>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</si>
  <si>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</si>
  <si>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</si>
  <si>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</si>
  <si>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</si>
  <si>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</si>
  <si>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</si>
  <si>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Low SES</t>
  </si>
  <si>
    <t>Class of 2006</t>
  </si>
  <si>
    <t>Class of 2007</t>
  </si>
  <si>
    <t>Dr. Jean Keller, University of North Texas*</t>
  </si>
  <si>
    <t>Executive Summary</t>
  </si>
  <si>
    <t>Female</t>
  </si>
  <si>
    <t xml:space="preserve"> Hispanic</t>
  </si>
  <si>
    <t xml:space="preserve"> White</t>
  </si>
  <si>
    <t xml:space="preserve"> Male</t>
  </si>
  <si>
    <t>Asian/Pac. Isl.</t>
  </si>
  <si>
    <t>Cedar Hill ISD</t>
  </si>
  <si>
    <t>Dallas ISD</t>
  </si>
  <si>
    <t>DeSoto ISD</t>
  </si>
  <si>
    <t>Duncanville ISD</t>
  </si>
  <si>
    <t>Irving ISD</t>
  </si>
  <si>
    <t>Plano ISD</t>
  </si>
  <si>
    <t>Little Elm ISD</t>
  </si>
  <si>
    <t>Wylie ISD</t>
  </si>
  <si>
    <t>Mesquite ISD</t>
  </si>
  <si>
    <t>Denton ISD</t>
  </si>
  <si>
    <t xml:space="preserve">Texas Woman's University </t>
  </si>
  <si>
    <t>University of North Texas, Denton Campus, University of North Texas Dallas Campus</t>
  </si>
  <si>
    <t>Regional Demography and Changes</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</si>
  <si>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</si>
  <si>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</si>
  <si>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</si>
  <si>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</si>
  <si>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</si>
  <si>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</si>
  <si>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</si>
  <si>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</si>
  <si>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</si>
  <si>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</si>
  <si>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</si>
  <si>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</si>
  <si>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</si>
  <si>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</si>
  <si>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</si>
  <si>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</si>
  <si>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</si>
  <si>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</si>
  <si>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</si>
  <si>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</si>
  <si>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</si>
  <si>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</si>
  <si>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</si>
  <si>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</si>
  <si>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</si>
  <si>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</si>
  <si>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</si>
  <si>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</si>
  <si>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</si>
  <si>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</si>
  <si>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</si>
  <si>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From UT Arlington</t>
  </si>
  <si>
    <t>Summary on Postsecondary Education</t>
  </si>
  <si>
    <t>On Graduation from Higher Education</t>
  </si>
  <si>
    <t>On College Readiness</t>
  </si>
  <si>
    <t>From UT Austin</t>
  </si>
  <si>
    <t>From UNT</t>
  </si>
  <si>
    <t>From Texas AM</t>
  </si>
  <si>
    <t>From UT Dallas</t>
  </si>
  <si>
    <t>From Texas Tech</t>
  </si>
  <si>
    <t>Started with 2-year</t>
  </si>
  <si>
    <t>Started with 4-year</t>
  </si>
  <si>
    <t>Hispanic</t>
  </si>
  <si>
    <t>Class of 2008</t>
  </si>
  <si>
    <t>2008-09</t>
  </si>
  <si>
    <t>College-Ready in 2008</t>
  </si>
  <si>
    <t>Enrollment in 2008</t>
  </si>
  <si>
    <t>Enrolled in Texas Universities</t>
  </si>
  <si>
    <t>Enrolled in Texas Colleges</t>
  </si>
  <si>
    <t>% in Texas Universities</t>
  </si>
  <si>
    <t>% in Texas Colleges</t>
  </si>
  <si>
    <t>Total % of Postsecondary</t>
  </si>
  <si>
    <t>Collin</t>
  </si>
  <si>
    <t>Tarrant</t>
  </si>
  <si>
    <t>North Texas Counties</t>
  </si>
  <si>
    <t>Academic Year 2006-2007 Texas Public High School Graduates Enrolled in Texas Public Higher Education, Academic Year 2007-2008</t>
  </si>
  <si>
    <t>Academic Year 2007-2008 Texas Public High School Graduates Enrolled in Texas Public Higher Education, Academic Year 2008-2009</t>
  </si>
  <si>
    <t xml:space="preserve">Not Trackable </t>
  </si>
  <si>
    <t>Not Found</t>
  </si>
  <si>
    <t xml:space="preserve">          High School Success Indicators</t>
  </si>
  <si>
    <t>Percent of College-Ready High School Graduates in English Language Arts by ISD for Class of 2008</t>
  </si>
  <si>
    <t>Percent of College-Ready High School Graduates in English Language Arts by ISD for Class of 2007</t>
  </si>
  <si>
    <t>Percent of College-Ready High School Graduates in English Language Arts by ISD for Class of 2006</t>
  </si>
  <si>
    <t>Percent of College-Ready High School Graduates in Mathematics by ISD for Class of 2008</t>
  </si>
  <si>
    <t>Percent of College-Ready High School Graduates in Mathematics by ISD for Class of 2007</t>
  </si>
  <si>
    <t>Percent of College-Ready High School Graduates in Mathematics by ISD for Class of 2006</t>
  </si>
  <si>
    <t>Percent of High School Graduates College-Ready in both Language Arts and Mathematics by ISD for Class of 2008</t>
  </si>
  <si>
    <t>Percent of High School Graduates College-Ready in both Language Arts and Mathematics by ISD for Class of 2007</t>
  </si>
  <si>
    <t>Percent of High School Graduates College-Ready in both Language Arts and Mathematics by ISD for Class of 2006</t>
  </si>
  <si>
    <t>Percent of High School Graduates College-Ready on Higher Education Readiness (TSI) in English Language Arts in 2008-09</t>
  </si>
  <si>
    <t>Percent of High School Graduates College-Ready on Higher Education Readiness (TSI) in English Language Arts in 2007-08</t>
  </si>
  <si>
    <t>Percent of High School Graduates College-Ready on Higher Education Readiness (TSI) in English Language Arts in 2006-07</t>
  </si>
  <si>
    <t>Percent of High School Graduates College-Ready on Higher Education Readiness (TSI) in English Language Arts in 2005-06</t>
  </si>
  <si>
    <t>Percent of High School Graduates College-Ready on Higher Education Readiness (TSI) in English Language Arts in 2004-05</t>
  </si>
  <si>
    <t>Percent of High School Graduates College-Ready on Higher Education Readiness (TSI) in English Language Arts in 2003-04</t>
  </si>
  <si>
    <t>Percent of High School Graduates College-Ready on Higher Education Readiness (TSI) in Mathematics in 2008-09</t>
  </si>
  <si>
    <t>Percent of High School Graduates College-Ready on Higher Education Readiness (TSI) in Mathematics in 2007-08</t>
  </si>
  <si>
    <t>Percent of High School Graduates College-Ready on Higher Education Readiness (TSI) in Mathematics in 2006-07</t>
  </si>
  <si>
    <t>Percent of High School Graduates College-Ready on Higher Education Readiness (TSI) in Mathematics in 2005-06</t>
  </si>
  <si>
    <t>Percent of High School Graduates College-Ready on Higher Education Readiness (TSI) in Mathematics in 2004-05</t>
  </si>
  <si>
    <t>Percent of High School Graduates College-Ready on Higher Education Readiness (TSI) in Mathematics in 2003-04</t>
  </si>
  <si>
    <t>Note 1: The data on College-Ready Graduates are one year behind the school year.</t>
  </si>
  <si>
    <t xml:space="preserve">Source: THECB - High School Graduates Enrolled in Higher Education the Following School Year by High School County, 1998-99 Graduates.
</t>
  </si>
  <si>
    <t xml:space="preserve">Source: THECB - High School Graduates Enrolled in Higher Education the Following School Year by High School County, 1999-00 Graduates.
</t>
  </si>
  <si>
    <t xml:space="preserve">             (http://www.thecb.state.tx.us/Reports/PDF/0956.PDF)</t>
  </si>
  <si>
    <t xml:space="preserve">Source: THECB - High School Graduates Enrolled in Higher Education the Following School Year by High School County, 2000-01 Graduates.
</t>
  </si>
  <si>
    <t xml:space="preserve">             (http://www.thecb.state.tx.us/Reports/PDF/0955.PDF)</t>
  </si>
  <si>
    <t xml:space="preserve">Source: THECB - High School Graduates Enrolled in Higher Education the Following School Year by High School County, 2001-02 Graduates.
</t>
  </si>
  <si>
    <t xml:space="preserve">             (http://www.thecb.state.tx.us/Reports/PDF/0954.PDF)</t>
  </si>
  <si>
    <t xml:space="preserve">Source: THECB - High School Graduates Enrolled in Higher Education the Following School Year by High School County, 2003-04 Graduates.
</t>
  </si>
  <si>
    <t xml:space="preserve">             (http://www.thecb.state.tx.us/Reports/PDF/0953.PDF)</t>
  </si>
  <si>
    <t xml:space="preserve">Source: THECB - High School Graduates Enrolled in Higher Education the Following School Year by High School County, 2002-03 Graduates.
</t>
  </si>
  <si>
    <t xml:space="preserve">             (http://www.thecb.state.tx.us/Reports/PDF/1282.PDF)</t>
  </si>
  <si>
    <t xml:space="preserve">Source: THECB - High School Graduates Enrolled in Higher Education the Following School Year by High School County, 2004-05 Graduates.
</t>
  </si>
  <si>
    <t xml:space="preserve">             (http://www.thecb.state.tx.us/Reports/PDF/1283.PDF)</t>
  </si>
  <si>
    <t xml:space="preserve">Source: THECB - High School Graduates Enrolled in Higher Education the Following School Year by High School County, 2005-06 Graduates.
</t>
  </si>
  <si>
    <t xml:space="preserve">             (http://www.thecb.state.tx.us/Reports/PDF/1465.PDF)</t>
  </si>
  <si>
    <t>Source: THECB - High School Graduates Enrolled in Higher Education the Following Fall by High School County, School District, 2008-2009 Graduates.</t>
  </si>
  <si>
    <t xml:space="preserve">             (http://www.thecb.state.tx.us/Reports/PDF/2012.PDF)</t>
  </si>
  <si>
    <t>Academic Year 2008-2009 Texas Public High School Graduates Enrolled in Texas Public Higher Education, Academic Year 2009-2010</t>
  </si>
  <si>
    <t>Source: THECB - High School Graduates Enrolled in Higher Education the Following Fall by High School County, School District, 2007-2008 Graduates.</t>
  </si>
  <si>
    <t xml:space="preserve">             (http://www.thecb.state.tx.us/Reports/PDF/1802.PDF)</t>
  </si>
  <si>
    <t xml:space="preserve">             (http://www.thecb.state.tx.us/Reports/PDF/1526.PDF)</t>
  </si>
  <si>
    <t>Source: THECB - High School Graduates Enrolled in Higher Education the Following Fall by High School County, School District, 2006-2007 Graduates.</t>
  </si>
  <si>
    <t>Academic Year 1998-1999 Texas Public High School Graduates Enrolled in Texas Public Higher Education</t>
  </si>
  <si>
    <t>Academic Year 1999-2000 Texas Public High School Graduates Enrolled in Texas Public Higher Education</t>
  </si>
  <si>
    <t>Academic Year 2000-2001 Texas Public High School Graduates Enrolled in Texas Public Higher Education</t>
  </si>
  <si>
    <t>Academic Year 2001-2002 Texas Public High School Graduates Enrolled in Texas Public Higher Education</t>
  </si>
  <si>
    <t>Academic Year 2002-2003 Texas Public High School Graduates Enrolled in Texas Public Higher Education</t>
  </si>
  <si>
    <t>Academic Year 2003-2004 Texas Public High School Graduates Enrolled in Texas Public Higher Education</t>
  </si>
  <si>
    <t>Academic Year 2004-2005 Texas Public High School Graduates Enrolled in Texas Public Higher Education</t>
  </si>
  <si>
    <t>Academic Year 2005-2006 Texas Public High School Graduates Enrolled in Texas Public Higher Education</t>
  </si>
  <si>
    <t>Academic Year 2006-2007 Texas Public High School Graduates Enrolled in Texas Public Higher Education</t>
  </si>
  <si>
    <t xml:space="preserve">             (http://www.txhighereddata.org/Interactive/HSCollLinkFilters/HSGradEnrolByCountyDistrict.cfm)</t>
  </si>
  <si>
    <t>Academic Year 2007-2008 Texas Public High School Graduates Enrolled in Texas Public Higher Education</t>
  </si>
  <si>
    <t xml:space="preserve">Source: High School Graduates Enrolled in Higher Education the Following Fall by High School County, School District, 2007-08 Graduates.
</t>
  </si>
  <si>
    <t>Academic Year 2008-2009 Texas Public High School Graduates Enrolled in Texas Public Higher Education</t>
  </si>
  <si>
    <t xml:space="preserve">Source: High School Graduates Enrolled in Higher Education the Following Fall by High School County, School District, 2008-09 Graduates.
</t>
  </si>
  <si>
    <t>Summary of the 2008 GAP Analysis Report</t>
  </si>
  <si>
    <t>1. Only Dallas County had higher ratio of African Americans and Hispanics than the state in 2008.</t>
  </si>
  <si>
    <t>2. The Dallas County also was the only one with higher percentage of economically disadvantaged and LEP persons than the state.</t>
  </si>
  <si>
    <t>3. Small counties grew much faster than the large counties from 2000 to 2008.</t>
  </si>
  <si>
    <t>6. The council had higher percent of students from the minority, economically disadvantaged, or LEP background than the state in 2008.</t>
  </si>
  <si>
    <t>7. Some district, especially the small ones, had grown much faster in underrepresented students than the state between 2002 and 2008.</t>
  </si>
  <si>
    <t>8. The regional council had a higher percent of academically unacceptable or missed AYP than the state in 2007-2008.</t>
  </si>
  <si>
    <t>9. The regional council had not improved on accountability rating between 2004 and 2008. Only five ISDs in the regional council had a net positive annual growth rate on accountability rating in the five-year period.</t>
  </si>
  <si>
    <t>5. The 14 ISDs in the North Texas Regional P-16 Council made up about 10% of the total PK-12 student population in the state in 2008.</t>
  </si>
  <si>
    <t>10. Whereas the regional council collectively had a similar annual growth rate on met AYP or missed AYP to that in the state from 2004 to 2008, some districts changed much faster than others in the undesirable direction.</t>
  </si>
  <si>
    <t>Summary of the PK-5 Findings</t>
  </si>
  <si>
    <t>On Public Pre-K Enrollment</t>
  </si>
  <si>
    <t>On First Grader Meeting 2nd Grade Level by the End of First Grade</t>
  </si>
  <si>
    <t>On TAKS in Grade 3 Reading, Grade 4 Writing, and Grade 5 Mathematics in 2007-2008</t>
  </si>
  <si>
    <t>10.  G4 Writing had the highest percentage above the passing the standards in both the state and the regional council, and G5 Mathematics had the highest percentage of students above the commended standards in the state and the regional council. However, the gap between districts appeared to be more evident in 5th grade Mathematics than in 3rd grade Reading or 4th grade Writing.</t>
  </si>
  <si>
    <t>On the Change Trends from 2003 to 2008</t>
  </si>
  <si>
    <r>
      <t xml:space="preserve">11.  </t>
    </r>
    <r>
      <rPr>
        <sz val="12"/>
        <rFont val="Times New Roman"/>
        <family val="1"/>
      </rPr>
      <t>The gap between districts appeared to be more evident in 5th grade Mathematics than in 3rd grade Reading or 4th grade Writing.</t>
    </r>
  </si>
  <si>
    <r>
      <t xml:space="preserve">12.  </t>
    </r>
    <r>
      <rPr>
        <sz val="12"/>
        <rFont val="Times New Roman"/>
        <family val="1"/>
      </rPr>
      <t>The state, the two ESC regions, and most of the 14 ISDs had positive annual growth rates although the rates were usually less than 2%.</t>
    </r>
  </si>
  <si>
    <r>
      <t xml:space="preserve">13.  </t>
    </r>
    <r>
      <rPr>
        <sz val="12"/>
        <rFont val="Times New Roman"/>
        <family val="1"/>
      </rPr>
      <t>The low performance education constituents or groups generally had higher annual growth rates than those with relatively high percents.</t>
    </r>
  </si>
  <si>
    <r>
      <t xml:space="preserve">14.  </t>
    </r>
    <r>
      <rPr>
        <sz val="12"/>
        <rFont val="Times New Roman"/>
        <family val="1"/>
      </rPr>
      <t>The female group grew slower than the male group on 5th grade Mathematics, implying the gender gap on 5th Mathematics had become wider.</t>
    </r>
  </si>
  <si>
    <t xml:space="preserve">1. The total public Pre-K enrollment usually was proportional to the district size. </t>
  </si>
  <si>
    <t>2. Most of the enrolled 4-year olds were from the African American, Hispanic, and/or economically disadvantaged familial backgrounds.</t>
  </si>
  <si>
    <t>3. The percent of enrollment in public Pre-K was typically 3-4% less than that in every other elementary grade in each district.</t>
  </si>
  <si>
    <t>4. The average annual growth rate from 2004 to 2008 was 4% in the regional council, and small districts had higher annual growth rates.</t>
  </si>
  <si>
    <t>5. The North Texas Regional P-16 Council had 84% first graders meeting the grade level in Reading, the same as the state.</t>
  </si>
  <si>
    <t>6. The regional council also had 84% children meeting the grade level in Mathematics, but 6% lower than the state.</t>
  </si>
  <si>
    <t>7. The two biggest ISDs in the council had relatively high percents of 1st graders struggling in both Reading and Mathematics.</t>
  </si>
  <si>
    <r>
      <t xml:space="preserve">8. </t>
    </r>
    <r>
      <rPr>
        <sz val="12"/>
        <rFont val="Times New Roman"/>
        <family val="1"/>
      </rPr>
      <t>The regional council was consistently lower than the state on the percents of meeting both the passing and commended standards.</t>
    </r>
  </si>
  <si>
    <r>
      <t xml:space="preserve">9. </t>
    </r>
    <r>
      <rPr>
        <sz val="12"/>
        <rFont val="Times New Roman"/>
        <family val="1"/>
      </rPr>
      <t>The overall lower percents in the regional council than those in the state are largely contributory to the low performances of the African American, Hispanic, or economically disadvantaged groups.</t>
    </r>
  </si>
  <si>
    <t>Summary of the GAP Analysis for Secondary Education</t>
  </si>
  <si>
    <t>On Middle School TAKS Indicators</t>
  </si>
  <si>
    <t>1. The regional council was statistically lower than the state, at least at the .01 level, on all of the eight TAKS tests, but with very small effect sizes.</t>
  </si>
  <si>
    <t>2. The differences between the regional council and the state were larger on Mathematics and Science than on English Language Arts, and larger in Grades 7-8 than in Grade 6.</t>
  </si>
  <si>
    <t>3. The regional council generally had higher percentage of students not meeting the minimum passing standards and low percentage of students meeting the commended standards than the state across the grade and subject area based the analysis of percentile rank.</t>
  </si>
  <si>
    <t>On Retention Rate in 6-12th Grades</t>
  </si>
  <si>
    <t>4. The retention rate in the middle school grades (6-8th) was generally less than 3% in the state, two ESC regions, and the 14 districts.</t>
  </si>
  <si>
    <t>5. The retention rate was at its pike of 15% or higher in Grade 9, then dropped to around 7-8% in 10-12th grades.</t>
  </si>
  <si>
    <t>6. The African American, Hispanic, low SES, and male groups had higher retention rates than the White and female groups.</t>
  </si>
  <si>
    <t>7. The retention rate typically declined from 2005-2006 to 2006-2007 in the 17 entities.</t>
  </si>
  <si>
    <t>On High School Success Indicators</t>
  </si>
  <si>
    <t>8. The first-time 9th grade White and Asian/Pacific Islander students were double or higher of the African American, Hispanic, and low SES counterparts in taking 10th grade level courses.</t>
  </si>
  <si>
    <t>9. Over 79% first-time 9th graders advanced to10th grade on time in 2006-2007 in the regional council. The African American, Hispanic, and low SES groups were around 80%, while the White and Asian/Pacific Islander students were at least 94%.</t>
  </si>
  <si>
    <t>10. The percent of 12th grade students taking advanced coursework in 2007-2008 was less than 10% in each of the five demographic groups in the regional council. The White appeared to have the highest percent of 9%, about 3-4% higher than those for the other four groups. But, these findings should be interpreted with caution due to missing data in many districts.</t>
  </si>
  <si>
    <t>11. The 9th grade cohort of 2003-2004 had highest percentage of the students graduated on RHSP and lowest percentage of graduates received GED in each of the five demographic groups in the regional council.</t>
  </si>
  <si>
    <t>12. The African American, Hispanic, and low SES groups in the 9th grade cohort had higher percentages on the categories of MHP, continuers, and dropped out, and lower percentages on DAP than the White and Asian/Pacific Islander groups.</t>
  </si>
  <si>
    <t>13. The Completion Rate I for the African American, Hispanic, and low SES groups was slightly above 75%, and above or approaching to 95% for the Asian/Pacific Islander and White groups in the cohort.</t>
  </si>
  <si>
    <t>1. The regional council and the state both had 37% of College-Ready in both English Language Arts and Mathematics in 2007.</t>
  </si>
  <si>
    <t>2. Regions 10 and 11 were 2-4% higher than the state on English Language Arts or Mathematics in 2005-2006 and 2006-2007.</t>
  </si>
  <si>
    <t>3. The state and the two ESC regions increased about 2% from 2006 to 2007 on College-Ready.</t>
  </si>
  <si>
    <t>4. Region 11 increased slightly faster than Region 10, and the increase in Mathematics was larger than in English Language Arts.</t>
  </si>
  <si>
    <t>5. The White and Asian groups were significantly higher than the African American, Hispanic, and low SES groups across the school years and subject areas.</t>
  </si>
  <si>
    <t>6. The female graduates were lower than the male peers in Mathematics, but they were higher than the male counterparts on English Language Arts. When both subject areas were considered, the female group was about 2% higher than the male group on College-Ready in the two school years.</t>
  </si>
  <si>
    <t>7. The 5-year longitudinal data on TSI - Higher Education Readiness Component from 2004 to 2008 indicated that both the state and Regions 10 and 11 had increased in both English Language Arts and Mathematics. The annual growth rate for English Language Arts was about 3-4% higher than that for Mathematics.</t>
  </si>
  <si>
    <t>8. Both the state and the council overall had more high school graduates enrolled in Texas higher education than College-Ready.</t>
  </si>
  <si>
    <t>9. Forty-four percent of high school graduates in the North Texas Regional Council in Class of 2007 enrolled in Texas higher education following graduation, 7% lower than that in the state.</t>
  </si>
  <si>
    <t>10. Majority of the trackable high school graduates enrolled into 4-year universities and local community colleges in Texas in the Class of 2001-2002.</t>
  </si>
  <si>
    <t>11. There were only 21.8% and 21.7% graduates received a higher education degree or certificate within six years in Classes of 1999, 2000, and 2001 in the state and the regional council, respectively.</t>
  </si>
  <si>
    <t>12. The graduates in the North Texas Regional Council had higher percentage on associate and baccalaureate degrees, and lower percentage on certificate than the state population.</t>
  </si>
  <si>
    <t>13. Six universities in Texas offered most of the baccalaureate degree to the high school graduates in the regional council. Among them, University of Texas at Austin, University of North Texas, and Texas A&amp;M accounted for over 50% of the baccalaureate degrees.</t>
  </si>
  <si>
    <t>4. All north Texas counties but Dallas had grown faster than the state in the underrepresented population between 2000 and 2008.</t>
  </si>
  <si>
    <t>On Demography of the General Population</t>
  </si>
  <si>
    <t>On the Profiles of School Districts</t>
  </si>
  <si>
    <t>Recommendations from the 2008 GAP Analysis Report</t>
  </si>
  <si>
    <t>Percents of High School Graduate Being College-Ready and Enrolled in 2008 and 2009</t>
  </si>
  <si>
    <t>College-Ready in 2009</t>
  </si>
  <si>
    <t>Enrollment in 2009</t>
  </si>
  <si>
    <t>Total Graduates in 2009</t>
  </si>
  <si>
    <t>Source 1: TEA, AEIS 2009-2010 on College-Ready (Class of 2008 and Class of 2009)</t>
  </si>
  <si>
    <t>Source 2: Texas P-16 Public Education Information Resource - High School To College on Enrolled the Fall Semester Following High School Graduation by High School County and District: 2008-2009 Graduates Reports (http://www.texaseducationinfo.org/tea.tpeir.web/topic_hstocollege.aspx)</t>
  </si>
  <si>
    <t>College-Ready Graduates by Demographic Groups in the Classes of 2006, 2007, 2008, and 2009</t>
  </si>
  <si>
    <t>Source: 2008-2009 Academic Excellence Indicator System Report</t>
  </si>
  <si>
    <t>Percent of College-Ready High School Graduates in English Language Arts by ISD for Class of 2009</t>
  </si>
  <si>
    <t>Class of 2009</t>
  </si>
  <si>
    <t>Percent of College-Ready High School Graduates in Mathematics by ISD for Class of 2009</t>
  </si>
  <si>
    <t>Percent of College-Ready High School Graduates in Both English Language Arts and Mathematics by ISD for Class of 2009</t>
  </si>
  <si>
    <t>Percent of High School Graduates College-Ready on Higher Education Readiness (TSI) in English Language Arts in 2009-10</t>
  </si>
  <si>
    <t>Source: 2009-2010 Academic Excellence Indicator System Report</t>
  </si>
  <si>
    <t>Percent of High School Graduates College-Ready on Higher Education Readiness (TSI) in Mathematics in 2009-10</t>
  </si>
  <si>
    <t>Source: 2009-20010 Academic Excellence Indicator System Report</t>
  </si>
  <si>
    <t>All</t>
  </si>
  <si>
    <t>Percent of High School Graduates College-Ready for English Language Arts in the Classes of 2006, 2007, 2008, and 2009</t>
  </si>
  <si>
    <t>Source: TEA: 2006-07, 2007-08, 2008-09, and 2009-10 AEIS Reports</t>
  </si>
  <si>
    <t>Change Percent of High School Graduates Being College-Ready on English Language Arts between 2008 and 2009</t>
  </si>
  <si>
    <t>Source: TEA: 2008-09 and 2009-10 AEIS Reports</t>
  </si>
  <si>
    <t>Percent of High School Graduates Being College-Ready in Mathematics in the Classes of 2006, 2007, 2008, and 2009</t>
  </si>
  <si>
    <t>Change Percent of High School Graduates Being College-Ready on Mathematics between 2008 and 2009</t>
  </si>
  <si>
    <t>Asian/P.I.</t>
  </si>
  <si>
    <t>Percent of High School Graduates College-Ready for Both Language Arts and Mathematics for Classes of 2006, 2007, 2008, and 2009</t>
  </si>
  <si>
    <t>Asian/P. I</t>
  </si>
  <si>
    <t>Source: TEA: 2006-07, 2007-08, 2008-09, and 2009-2010 AEIS Reports</t>
  </si>
  <si>
    <t>Note: The data on College-Ready Graduates are one year behind the school year.</t>
  </si>
  <si>
    <t>Asian/P.I</t>
  </si>
  <si>
    <t>Changes of High School Graduates Being College-Ready on Both English Language Arts and Mathematics between 2008 and 2009</t>
  </si>
  <si>
    <t>2009-10</t>
  </si>
  <si>
    <t>Source: 2003-2004, 2004-2005, 2005-2006, 2006-2007, 2007-2008, 2008-2009, and 2009-2010 AEIS Report</t>
  </si>
  <si>
    <t>Percents of TSI - Higher Education Readiness Component in English Language Arts between 2003-04 and 2009-10</t>
  </si>
  <si>
    <t>Changes of TSI - Higher Education Readiness Component in English Language Arts From 2009 To 2010</t>
  </si>
  <si>
    <t>Source: TEA - 2008-2009, and 2009-2010 AEIS Report</t>
  </si>
  <si>
    <t>Growth Rates of College-Ready on TSI's Higher Education Readiness Components on English Language Arts from 2003-04 to 2009-10</t>
  </si>
  <si>
    <t>Percent of High School Graduates College-Ready on TSI - Higher Education Readiness Components in Mathematics between 2004 and 2010</t>
  </si>
  <si>
    <t>Changes of TSI - Higher Education Readiness Component in Mathematics From 2009 To 2010</t>
  </si>
  <si>
    <t>Growth Rates of College-Ready on TSI's Higher Education Readiness Components in Math between 2004 and 2010</t>
  </si>
  <si>
    <t xml:space="preserve">             (http://www.thecb.state.tx.us/Reports/PDF/2201.PDF?CFID=17495994&amp;CFTOKEN=22272516)</t>
  </si>
  <si>
    <t>Source: High School Graduates Enrolled in Higher Education the Following School Year by High School County, 2006-2007 Graduates</t>
  </si>
  <si>
    <t>Academic Year 1997-1998 Texas Public High School Graduates Enrolled in Texas Public Higher Education</t>
  </si>
  <si>
    <t xml:space="preserve">Source: THECB - High School Graduates Enrolled in Higher Education the Following School Year by High School County, 1997-98 Graduates.
</t>
  </si>
  <si>
    <t>Academic Year 1996-1997 Texas Public High School Graduates Enrolled in Texas Public Higher Education</t>
  </si>
  <si>
    <t xml:space="preserve">Source: THECB - High School Graduates Enrolled in Higher Education the Following School Year by High School County, 1996-97 Graduates.
</t>
  </si>
  <si>
    <t>Academic Year 1995-1996 Texas Public High School Graduates Enrolled in Texas Public Higher Education</t>
  </si>
  <si>
    <t xml:space="preserve">Source: THECB - High School Graduates Enrolled in Higher Education the Following School Year by High School County, 1995-96 Graduates.
</t>
  </si>
  <si>
    <t xml:space="preserve">             (http://www.thecb.state.tx.us/Reports/PDF/0960.PDF)</t>
  </si>
  <si>
    <t xml:space="preserve">             (http://www.thecb.state.tx.us/Reports/PDF/0959.PDF)</t>
  </si>
  <si>
    <t xml:space="preserve">             (http://www.thecb.state.tx.us/Reports/PDF/0958)</t>
  </si>
  <si>
    <t xml:space="preserve">             (http://www.thecb.state.tx.us/Reports/PDF/0957)</t>
  </si>
  <si>
    <t xml:space="preserve">Source: THECB - High School Graduates Enrolled in Higher Education the Following Fall by High School County: </t>
  </si>
  <si>
    <t xml:space="preserve">             1995-1996 to 2008-2009 Graduates. (http://www.txhighereddata.org/Interactive/HSCollLinkFilters/HSGradEnrolBySchoolYear.cfm)</t>
  </si>
  <si>
    <t>Annual Change Rate of Postsecondary Enrollment for the High School Graduates in the Four North Texas Counties from 1996 to 2009</t>
  </si>
  <si>
    <t>2-Year</t>
  </si>
  <si>
    <t>4-Year</t>
  </si>
  <si>
    <t>North Texas</t>
  </si>
  <si>
    <t>Region 3</t>
  </si>
  <si>
    <t>Certificate</t>
  </si>
  <si>
    <t>Associate</t>
  </si>
  <si>
    <t>Bachelor</t>
  </si>
  <si>
    <t>Grant Total</t>
  </si>
  <si>
    <t>Ethnicity</t>
  </si>
  <si>
    <t>Inst. Type</t>
  </si>
  <si>
    <t>Male</t>
  </si>
  <si>
    <t>4-yr</t>
  </si>
  <si>
    <t>2-yr</t>
  </si>
  <si>
    <t>Source: THECB and Institutional Data</t>
  </si>
  <si>
    <t>Regional Residents' Graduation Rates (Bacc+) of Fall 1999 FTUG Cohorts at Public CTCs</t>
  </si>
  <si>
    <t>Region</t>
  </si>
  <si>
    <t>Gender</t>
  </si>
  <si>
    <t>Cohort Size</t>
  </si>
  <si>
    <t>Graduation Rate</t>
  </si>
  <si>
    <t>6-year</t>
  </si>
  <si>
    <t>10-year</t>
  </si>
  <si>
    <t>Statewide</t>
  </si>
  <si>
    <t>F</t>
  </si>
  <si>
    <t>M</t>
  </si>
  <si>
    <t>Afr Amer</t>
  </si>
  <si>
    <t>Metroplex</t>
  </si>
  <si>
    <t xml:space="preserve"> Regional Residents' Graduation Rates (Bacc+) of Fall 1999 FTUG Cohorts at Public Universities</t>
  </si>
  <si>
    <t>By Bachelor's Degree Granting Institution</t>
  </si>
  <si>
    <t>THECB</t>
  </si>
  <si>
    <t>College Graduation Status and</t>
  </si>
  <si>
    <t>High</t>
  </si>
  <si>
    <t>Enrolled</t>
  </si>
  <si>
    <t>Earned</t>
  </si>
  <si>
    <t xml:space="preserve">Pct Earned </t>
  </si>
  <si>
    <t>Bachelor's Degree Granting</t>
  </si>
  <si>
    <t>School</t>
  </si>
  <si>
    <t>Immediately</t>
  </si>
  <si>
    <t>Assoc.</t>
  </si>
  <si>
    <t>Cert.</t>
  </si>
  <si>
    <t>Bac.</t>
  </si>
  <si>
    <t>Institution</t>
  </si>
  <si>
    <t>Grads</t>
  </si>
  <si>
    <t>Degree</t>
  </si>
  <si>
    <t>Angelo State University</t>
  </si>
  <si>
    <t>Lamar University</t>
  </si>
  <si>
    <t>Midwestern State University</t>
  </si>
  <si>
    <t>Prairie View A&amp;M University</t>
  </si>
  <si>
    <t>Sam Houston State University</t>
  </si>
  <si>
    <t>Southwest Texas State Univ</t>
  </si>
  <si>
    <t>Stephen F. Austin State Univ</t>
  </si>
  <si>
    <t>Sul Ross State University</t>
  </si>
  <si>
    <t>TA&amp;MU at Galveston</t>
  </si>
  <si>
    <t>Tarleton State University</t>
  </si>
  <si>
    <t>Texas A&amp;M - Commerce</t>
  </si>
  <si>
    <t>Texas A&amp;M - Corpus Christi</t>
  </si>
  <si>
    <t>Texas A&amp;M - Kingsville</t>
  </si>
  <si>
    <t>Texas A&amp;M - Texarkana</t>
  </si>
  <si>
    <t>Texas A&amp;M HSC</t>
  </si>
  <si>
    <t>Texas A&amp;M International</t>
  </si>
  <si>
    <t>Texas A&amp;M University</t>
  </si>
  <si>
    <t>Texas Southern University</t>
  </si>
  <si>
    <t>Texas Tech HSC</t>
  </si>
  <si>
    <t>Texas Tech University</t>
  </si>
  <si>
    <t>Texas Woman's University</t>
  </si>
  <si>
    <t>UT Brownsville</t>
  </si>
  <si>
    <t>UT HSC Houston</t>
  </si>
  <si>
    <t>UT HSC San Antonio</t>
  </si>
  <si>
    <t>UT MD Anderson Cancer Center</t>
  </si>
  <si>
    <t>UT Pan American</t>
  </si>
  <si>
    <t>UT Southwestern Medical Center</t>
  </si>
  <si>
    <t>UT at  Arlington</t>
  </si>
  <si>
    <t>UT at  Austin</t>
  </si>
  <si>
    <t>UT at  Dallas</t>
  </si>
  <si>
    <t>UT at El Paso</t>
  </si>
  <si>
    <t>UT at Permian Basin</t>
  </si>
  <si>
    <t>UT at San Antonio</t>
  </si>
  <si>
    <t>UT at Tyler</t>
  </si>
  <si>
    <t>UTMB Galveston</t>
  </si>
  <si>
    <t>Univ of H - Clear Lake</t>
  </si>
  <si>
    <t>Univ of H - Downtown</t>
  </si>
  <si>
    <t>Univ of Houston</t>
  </si>
  <si>
    <t>Univ of North Texas</t>
  </si>
  <si>
    <t>West Texas A&amp;M University</t>
  </si>
  <si>
    <t>Non Bac. Graduate</t>
  </si>
  <si>
    <t>Percent of High School Graduates in Classes of 2001-2003 Received Baccalaureate Degree by Universities in Texas</t>
  </si>
  <si>
    <t xml:space="preserve">THECB </t>
  </si>
  <si>
    <t>College Enrollment Status</t>
  </si>
  <si>
    <t xml:space="preserve">High </t>
  </si>
  <si>
    <t xml:space="preserve">School </t>
  </si>
  <si>
    <t>1.Did not attend immediately</t>
  </si>
  <si>
    <t>2.Started at two-year</t>
  </si>
  <si>
    <t>3.Started at four-year</t>
  </si>
  <si>
    <t>Attending In-Region</t>
  </si>
  <si>
    <t>Two-Year Public Colleges</t>
  </si>
  <si>
    <t>Four-Year Public Institutions</t>
  </si>
  <si>
    <t>Independent Institutions</t>
  </si>
  <si>
    <t>Attending Out-of-Region</t>
  </si>
  <si>
    <t>Public</t>
  </si>
  <si>
    <t>Private</t>
  </si>
  <si>
    <t>Fall 2009 Regional Residents' Enrollments in Higher Education</t>
  </si>
  <si>
    <t>Cohor Size FY 1998</t>
  </si>
  <si>
    <t>Enrolled in 9th grade FY 2000</t>
  </si>
  <si>
    <t>HS Grad FY 2002-04</t>
  </si>
  <si>
    <t>GH Grd enrolled in higher ed</t>
  </si>
  <si>
    <t>Not HS grad. Enrolled in higher ed.</t>
  </si>
  <si>
    <t>Higher ed. Degree or certificate in Texas</t>
  </si>
  <si>
    <t>African American Male</t>
  </si>
  <si>
    <t>Hispanic Male</t>
  </si>
  <si>
    <t>Enrolled in 9th grade (FY2000)</t>
  </si>
  <si>
    <t>High School Grad (FY 2002-04)</t>
  </si>
  <si>
    <t>Enrolled in TX 4-year</t>
  </si>
  <si>
    <t>Enrolled in TX 2-year</t>
  </si>
  <si>
    <t>Enrolled in Higher ED</t>
  </si>
  <si>
    <t>No HS enrolled in Higher Ed</t>
  </si>
  <si>
    <t>Baccalaureate Degree by FY 2009</t>
  </si>
  <si>
    <t>Assocaite Degree by FY 2009</t>
  </si>
  <si>
    <t>Certificate by FY 2009</t>
  </si>
  <si>
    <t>Higher Ed Degree or Certificate Texas</t>
  </si>
  <si>
    <t>Enrolled out-of-state 2-year</t>
  </si>
  <si>
    <t>Enrolled out-of-state 4-Year</t>
  </si>
  <si>
    <t>White Male</t>
  </si>
  <si>
    <t>African American Female</t>
  </si>
  <si>
    <t>Hispanic Female</t>
  </si>
  <si>
    <t>White Female</t>
  </si>
  <si>
    <t>Gap Analysis Report 2010</t>
  </si>
  <si>
    <t>North Texas Regional P-16 Council Members:</t>
  </si>
  <si>
    <t>Dr. V. Barbara Bush, University of North Texas</t>
  </si>
  <si>
    <t>Dr. Mary Harris, University of North Texas</t>
  </si>
  <si>
    <t>Dr. Pam Haws, University of Texas at Arlington</t>
  </si>
  <si>
    <t>Dr. Changkuan Xu, University of North Texas*</t>
  </si>
  <si>
    <r>
      <t>Gap Analysis Report 2010</t>
    </r>
    <r>
      <rPr>
        <sz val="16"/>
        <rFont val="Times New Roman"/>
        <family val="1"/>
      </rPr>
      <t xml:space="preserve">
</t>
    </r>
    <r>
      <rPr>
        <b/>
        <sz val="16"/>
        <rFont val="Times New Roman"/>
        <family val="1"/>
      </rPr>
      <t>Table of Contents</t>
    </r>
  </si>
  <si>
    <t>Introduction to the 2010 Report</t>
  </si>
  <si>
    <t>Gap Analysis for Elementary Education (PK - Grade 5)</t>
  </si>
  <si>
    <t xml:space="preserve">          Elementary School Students' TAKS Performances</t>
  </si>
  <si>
    <t>HS Graduate</t>
  </si>
  <si>
    <t>Enrolled in HE</t>
  </si>
  <si>
    <t>HE Graduate</t>
  </si>
  <si>
    <t>African American (n=13,005)</t>
  </si>
  <si>
    <t>Hispanic (n=15,295)</t>
  </si>
  <si>
    <t>White (n=42,506)</t>
  </si>
  <si>
    <t>African American Female (n=6,358)</t>
  </si>
  <si>
    <t>Hispanic Female (n=7,399)</t>
  </si>
  <si>
    <t>African American Male (n=6,647)</t>
  </si>
  <si>
    <t>Hispanic Male (n=7,896)</t>
  </si>
  <si>
    <t>White Male (n=21,968)</t>
  </si>
  <si>
    <t>Table 48</t>
  </si>
  <si>
    <t>Table 49</t>
  </si>
  <si>
    <t>Table 50</t>
  </si>
  <si>
    <t>Table 51</t>
  </si>
  <si>
    <t>Table 52</t>
  </si>
  <si>
    <t>Table 53</t>
  </si>
  <si>
    <t>Table 54</t>
  </si>
  <si>
    <t>Table 55</t>
  </si>
  <si>
    <t>Table 56</t>
  </si>
  <si>
    <t>Table 57</t>
  </si>
  <si>
    <t>Table 58</t>
  </si>
  <si>
    <t>Table 59</t>
  </si>
  <si>
    <t>Percent of 4-Year University Enrollment between 1996 and 2009</t>
  </si>
  <si>
    <t>Table 60</t>
  </si>
  <si>
    <t>Table 61</t>
  </si>
  <si>
    <t>Percent of Postsecondary Enrollment for the High School Graduates in the Four North Texas Counties from 1996 to 2009</t>
  </si>
  <si>
    <t>Table 62</t>
  </si>
  <si>
    <t>Table 63</t>
  </si>
  <si>
    <t>Table 64</t>
  </si>
  <si>
    <t>Table 65</t>
  </si>
  <si>
    <t>Table 66</t>
  </si>
  <si>
    <t>Table 67</t>
  </si>
  <si>
    <t>Table 68</t>
  </si>
  <si>
    <t>Percent of Receiving Degree/Certificate for High School Graduates in the Classes of 2001-2003 in Region 3 and the State</t>
  </si>
  <si>
    <t>Table 69</t>
  </si>
  <si>
    <t>Table 70</t>
  </si>
  <si>
    <t>Pct Earned Asso Degr</t>
  </si>
  <si>
    <t>Pct Earned Certificate</t>
  </si>
  <si>
    <t>Pct Earned Bac. Degree</t>
  </si>
  <si>
    <t>Region Total in All Students</t>
  </si>
  <si>
    <t xml:space="preserve">Percentage by Enrollment Startus </t>
  </si>
  <si>
    <t>Percentage by All Students</t>
  </si>
  <si>
    <t xml:space="preserve">Regional Public HS Graduates Earned a Higher Ed Degree/Certificate within Six Years by Enrollment Status in the Classes of 2001 - 2003 
</t>
  </si>
  <si>
    <t>Table 71</t>
  </si>
  <si>
    <t>Table 72</t>
  </si>
  <si>
    <t>Table 73</t>
  </si>
  <si>
    <t xml:space="preserve">Source: THECB - Seventh Grade Cohort Tracked through Higher Education: FY 1998 Cohort (http://www.txhighereddata.org/Interactive/HSCollLink.cfm)
</t>
  </si>
  <si>
    <t>FY 1998 7th grade cohort tracked through FY 2009 higher education in all students</t>
  </si>
  <si>
    <t>Table 74</t>
  </si>
  <si>
    <t>FY 1998 7th grade cohort tracked through FY 2009 higher education in Hispanic students</t>
  </si>
  <si>
    <t>Region 3 Hispanic Female (n=7,399)</t>
  </si>
  <si>
    <t>State Hispanic Female (n=53,569)</t>
  </si>
  <si>
    <t>Region 3 Hispanic Male (n=7,896)</t>
  </si>
  <si>
    <t>State Hispanic Male (n=56,763)</t>
  </si>
  <si>
    <t>Region 3 Hispanic Total (n=15,295)</t>
  </si>
  <si>
    <t>State Hispanic Total (N=110,332)</t>
  </si>
  <si>
    <t>FY 1998 7th grade cohort tracked through FY 2009 higher education in African American students</t>
  </si>
  <si>
    <t>Region AA Female (n=6,358)</t>
  </si>
  <si>
    <t>State AA Female (n=20,757)</t>
  </si>
  <si>
    <t>Region AA Male (n=6,647)</t>
  </si>
  <si>
    <t>StateAA Male (n=21,921)</t>
  </si>
  <si>
    <t>Region 3 AATotal (n=13,005)</t>
  </si>
  <si>
    <t>State AA Total (N=42,678)</t>
  </si>
  <si>
    <t>FY 1998 7th grade cohort tracked through FY 2009 higher education in White students</t>
  </si>
  <si>
    <t>Region White Female (n=20,538)</t>
  </si>
  <si>
    <t>State White Female (n=68,897)</t>
  </si>
  <si>
    <t>Region White Male (n=21,968)</t>
  </si>
  <si>
    <t>State White Male (n=73,607)</t>
  </si>
  <si>
    <t>Region 3 White Total (n=42,506)</t>
  </si>
  <si>
    <t>State White Total (N=142,504)</t>
  </si>
  <si>
    <t>FY 1998 7th grade cohort through FY 2009 higher education: African American, Hispanic, and White males in Region 3 vs. State</t>
  </si>
  <si>
    <t>FY 1998 7th grade cohort through FY 2009 higher education: African American, Hispanic, and White females in Region 3 vs. State</t>
  </si>
  <si>
    <t>FY 1998 7th Grade Cohort Tracked through FY 2009 Higher Education - Comparison by Ethnicity and Gender in Region 3</t>
  </si>
  <si>
    <t>Source: Texas Higher Education Regional Data (http://www.txhighereddata.org/reports/performance/regions/)</t>
  </si>
  <si>
    <t>Regional Residents' Graduation Rates (Bacc+) of Fall 1999 FTUG Cohorts within 6 Years at Public CTCs in Comparison with the State</t>
  </si>
  <si>
    <t>Regional Residents' Graduation Rates (Bacc+) of Fall 1999 FTUG Cohorts within 10 Years at Public CTCs in Comparison with the State</t>
  </si>
  <si>
    <t>Regional Residents' Graduation Rates (Bacc+) of Fall 1999 FTUG Cohorts within 6 Years at Public Universities in Comparison with the State</t>
  </si>
  <si>
    <t>Regional Residents' Graduation Rates (Bacc+) of Fall 1999 FTUG Cohorts within 10 Years at Public Universities in Comparison with the State</t>
  </si>
  <si>
    <t>Percent of 2-Year College Enrollment between 1996 and 2009</t>
  </si>
  <si>
    <t>White Female (n=20,538)</t>
  </si>
  <si>
    <t>Gender Differences on Public Higher Ed Enrollment in Three Ethnic Groups in Fall 2009 in Region 3</t>
  </si>
  <si>
    <t>HS Grd enrolled in higher ed</t>
  </si>
  <si>
    <t>1. The Comparison of the Selected Data Elements and Indicators in the 2009 and 2010 Reports</t>
  </si>
  <si>
    <t>2. Population Change in the Nation, the State of Texas, and the Four Selected North Texas Counties from 2009 to 2010</t>
  </si>
  <si>
    <t xml:space="preserve">3. Population Composition by Ethnicity in the Nation, the State, and the Selected North Texas Counties in 2010
</t>
  </si>
  <si>
    <t>4. Total ECE-12 Enrollment in the State and the Regional Council in 2008, 2009, and 2010</t>
  </si>
  <si>
    <t>5. Percent of The Change of the Total ECE-12 Enrollment from 2009 to 2010</t>
  </si>
  <si>
    <t>6. The Large, Medium, and Small ISDs in the Regional Council in the School Years of 2008, 2009, and 2010</t>
  </si>
  <si>
    <t>7. Comparison of the Students' Demography between the Regional Council and the State in 2008-2009 and 2009-2010</t>
  </si>
  <si>
    <t>8. Percent of the ECE-12 Students in Different Demographic Groups by Educational Entity from 2003 to 2010</t>
  </si>
  <si>
    <t>9. The  Average Annual Change Rates of the ECE-12 Students in the State and the Regional Council between 2003 and 2010</t>
  </si>
  <si>
    <t>10. The Average Annual Change Rate of the Total ECE-12 Student Size from 2003 to 2010</t>
  </si>
  <si>
    <t>11. Accountability Ratings in the State and the Regional Council in 2009 and 2010</t>
  </si>
  <si>
    <t>12. Percent of Schools by Adequate Yearly Progress Evaluations in 2009 and 2010</t>
  </si>
  <si>
    <t>13. Accountability Ratings and AYP Evaluations in the State, the Regional Council, and the ISDs from 2004 to 2010</t>
  </si>
  <si>
    <t>14. The Average Annual Growth Rate of Accountability Ratings by Category from 2004 to 2010</t>
  </si>
  <si>
    <t>15. The Net Average Annual Growth Rate of Accountability Ratings in Seven Years from 2004 to 2010</t>
  </si>
  <si>
    <t>16. Annual Growth Rate of Adequate Yearly Progress in Seven Years from 2004 to 2010</t>
  </si>
  <si>
    <t>17. Number of Years Met or Missed AYP between 2004 and 2010 in the 14 ISDs</t>
  </si>
  <si>
    <t>18. Total Number of Public PK Enrollment in the 14 ISDs in 2009-2010</t>
  </si>
  <si>
    <t>19. Percent of Change on the Public PK Enrollment from 2009 to 2010</t>
  </si>
  <si>
    <t>20. The Annual Change Rate on Public PK Enrollment from 2004 to 2010</t>
  </si>
  <si>
    <t>21. Percent of Meeting the Passing Standards on Grade 3 TAKS in Reading in 2009 and 2010</t>
  </si>
  <si>
    <t>22. Percent of Meeting the Passing Standards on Grade 4 TAKS in Writing in 2009 and 2010</t>
  </si>
  <si>
    <t>23. Percent of Meeting the Passing Standards on Grade 5 TAKS in Mathematics in 2009 and 2010</t>
  </si>
  <si>
    <t>24. Percent on Meeting Standards in Grade 3 Reading by Educational Entities from 2003 to 2010</t>
  </si>
  <si>
    <t>25. The Average Annual Change Rate in Grade 3 Reading TAKS from 2003 to 2010 in the State and Regions 10 and 11</t>
  </si>
  <si>
    <t>26. Percent on Meeting Standards in Grade 4 Writing by Educational Entities from 2003 to 2010</t>
  </si>
  <si>
    <t>27. The Average Annual Change Rate in Grade 4 Writing TAKS from 2003 to 2010 in the State and Regions 10 and 11</t>
  </si>
  <si>
    <t>28. Percent on Meeting Standards in Grade 5 Mathematics by Educational Entities from 2003 to 2010</t>
  </si>
  <si>
    <t>29. The Average Annual Change Rate in Grade 5 Mathematics TAKS from 2003 to 2010 in the State and Regions 10 and 11</t>
  </si>
  <si>
    <t>30. Percent Met Standard on Middle School TAKS in the State and Regions 10 and 11 in 2009 and 2010</t>
  </si>
  <si>
    <t>31. Percent Commended on Middle School TAKS in the State and Regions 10 and 11 in 2009 and 2010</t>
  </si>
  <si>
    <t>32. Retention Rates in 6th Grade in the Demographic Groups between 2006 and 2009</t>
  </si>
  <si>
    <t>33. Retention Rates in 7th Grade in the Demographic Groups between 2006 and 2009</t>
  </si>
  <si>
    <t>34. Retention Rates in 8th Grade in the Demographic Groups between 2006 and 2009</t>
  </si>
  <si>
    <t>35. Retention Rates in 9th Grade in the Demographic Groups between 2006 and 2009</t>
  </si>
  <si>
    <t>36. Retention Rates in 10th Grade in the Demographic Groups between 2006 and 2009</t>
  </si>
  <si>
    <t>37. Retention Rates in 11th Grade in the Demographic Groups between 2006 and 2009</t>
  </si>
  <si>
    <t>38. Retention Rates in 12th Grade in the Demographic Groups between 2006 and 2009</t>
  </si>
  <si>
    <t xml:space="preserve">39. Overall Retention Rates in the State,  Regions 10 and 11, and the 14 ISDs between 2006 and 2009
</t>
  </si>
  <si>
    <t>40. Percent of Advanced Course/Dual Enrollment Completion in 2008 and 2009 in the State and Regions 10 and 11</t>
  </si>
  <si>
    <t>41. Percents of Advanced Course/Dual Enrollment Completion by Demographic Variables in 2008 and 2009</t>
  </si>
  <si>
    <t>42. Percent of AP/IB Results (Tested) in 2008 and 2009 in the State and Regions 10 and 11</t>
  </si>
  <si>
    <t>43. Percent of AP/IB Results (Tested) in Demographic Groups in 2008 and 2009</t>
  </si>
  <si>
    <t>44. Percent of 4-Year Completion Rate in Different Categories in the Classes of 2008 and 2009</t>
  </si>
  <si>
    <t>45. Completion Rates I and II in the Classes of 2008 and 2009 in the State and Regions 10 and 11</t>
  </si>
  <si>
    <t>46. The Change Trend of High School Graduates with RHSP, MHP/IEP, and DAP between 1997-1998 and 2008-2009</t>
  </si>
  <si>
    <t xml:space="preserve">47. Average Annual Growth Rates of Graduates Plans in the State, the Regional Council, and the 14 ISDs from 1998 to 2009 </t>
  </si>
  <si>
    <t>Table 75</t>
  </si>
  <si>
    <t>Table 76</t>
  </si>
  <si>
    <t xml:space="preserve">48. College-Ready Graduates on Both English and Mathematics and Higher Ed Enrollment in the Regional Council in 2008 and 2009
</t>
  </si>
  <si>
    <t>49. College-Ready Graduates in English Language Arts by Demographic Groups in the Classes of 2006, 2007, 2008, and 2009</t>
  </si>
  <si>
    <t>50. College-Ready Graduates in Mathematics by Demographic Groups in the Classes of 2006, 2007, 2008, and 2009</t>
  </si>
  <si>
    <t>51. College-Ready Graduates in Both English and Mathematics by Demographic Groups in the Classes of 2006, 2007, 2008, and 2009</t>
  </si>
  <si>
    <t>52. Percents of TSI - Higher Education Readiness Component in English Language Arts between 2004 and 2010</t>
  </si>
  <si>
    <t>53. Growth Rates of High School Graduates Meeting TSI's Higher Education Readiness Components on English Language Arts in 7 Years (2004-2010)</t>
  </si>
  <si>
    <t>54. Percents of TSI - Higher Education Readiness Component in Mathematics between 2004 and 2010</t>
  </si>
  <si>
    <t>55. Growth Rates of High School Graduates Meeting TSI's Higher Education Readiness Components on Mathematics in 7 Years (2004-2010)</t>
  </si>
  <si>
    <t>56. Percent of Postsecondary Enrollment for the High School Graduates in the Four North Texas Counties from 1996 to 2009</t>
  </si>
  <si>
    <t>57. 4-Year University Enrollment for the High School Graduates in the Four North Texas Counties from 1996 to 2009</t>
  </si>
  <si>
    <t>58. 2-Year College Enrollment for the High School Graduates in the Four North Texas Counties from 1996 to 2009</t>
  </si>
  <si>
    <t>59. Annual Change Rate of Postsecondary Enrollment in the Four North Texas Counties from 1996 to 2009</t>
  </si>
  <si>
    <t xml:space="preserve">60. Fall 2009 Regional Residents' Enrollments in Higher Education in Region 3 </t>
  </si>
  <si>
    <t>61. Metroplex Residents Enrolled by Public Inst. Type and Ethnicity, Fall  2000 vs. 2009</t>
  </si>
  <si>
    <t xml:space="preserve">62. Gender Differences on Public Higher Ed Enrollment in Three Ethnic Groups in Fall 2009 in Region 3 </t>
  </si>
  <si>
    <t>63. Regional Residents' Graduation Rates (Bacc+) of Fall 1999 FTUG Cohorts within 6 Years at Public CTCs</t>
  </si>
  <si>
    <t>64. Regional Residents' Graduation Rates (Bacc+) of Fall 1999 FTUG Cohorts within 10 Years at Public CTCs</t>
  </si>
  <si>
    <t>65. Regional Residents' Graduation Rates (Bacc+) of Fall 1999 FTUG Cohorts within 6 Years at Public Universities</t>
  </si>
  <si>
    <t>66. Regional Residents' Graduation Rates (Bacc+) of Fall 1999 FTUG Cohorts within 10 Years at Public Universities</t>
  </si>
  <si>
    <t xml:space="preserve">67. Regional Public HS Graduates Earned a Higher Ed Degree/Certificate within Six Years by Enrollment Status in the Classes of 2001 - 2003 </t>
  </si>
  <si>
    <t>68. Percent of Receiving Degree/Certificate for High School Graduates in 2001-2003 in Region 3 and the State</t>
  </si>
  <si>
    <t>69. Percent of Baccalaureate Degree Received from Texas Universities in Classes of 2001-2003 in Region 3</t>
  </si>
  <si>
    <t>70. FY 1998 7th Grade Cohort Tracked through FY 2009 Higher Education in All Students</t>
  </si>
  <si>
    <t>71. PFY 1998 7th Grade Cohort Tracked through FY 2009 Higher Education for Hispanic Students in Region 3 vs. State</t>
  </si>
  <si>
    <t>72. FY 1998 7th Grade Cohort Tracked through FY 2009 Higher Education for African American Students in Region 3 vs. State</t>
  </si>
  <si>
    <t xml:space="preserve">73. FY 1998 7th Grade Cohort Tracked through FY 2009 Higher Education for White Students in Region 3 vs. State </t>
  </si>
  <si>
    <t>74. FY 1998 7th grade cohort through 2009 higher education: African American, Hispanic, and White males in Region 3 vs. State</t>
  </si>
  <si>
    <t>76. FY 1998 7th Grade Cohort Tracked through 2009 Higher Education - Comparison by Ethnicity and Gender in Region 3</t>
  </si>
  <si>
    <t>75. FY 1998 7th grade cohort through 2009 higher education: African American, Hispanic, and White females in Region 3 vs. State</t>
  </si>
  <si>
    <t xml:space="preserve">The final part of this report, like the previous two reports, focuses on postsecondary education including college-readiness, higher education enrollment, and higher education attainment. In addition, it utilizes the data from the Texas Higher Education Regional Data for the first time as it became available in 2010. The first section is primarily on college readiness, including data on both College-Ready Graduates and TSI –Higher Education Readiness Components. Section II concentrates on enrollment into Texas higher education with data on the regional council or the north Texas counties. The last section uses the Texas Higher Education Regional Data to address regional residents’ performances in higher education, including enrollment, graduation with a degree/certificate, and various outcomes from the 1998 seventh grade cohort study tracked 11 years through graduation from higher education in 2009.  </t>
  </si>
  <si>
    <t>College-Ready for Both English Language Arts and Mathematics and Enrollment in the Class of 2009</t>
  </si>
  <si>
    <t>College-Ready</t>
  </si>
  <si>
    <t xml:space="preserve">The analysis on college-ready in this report is fairly similar to the ones in the 2008 and 2009 reports. It first presents the percentages of college-ready graduates in both English language and mathematics in the state, the regional council, and the 14 ISDs in 2009, in comparison with those in 2008. It then displays the percentages of college-ready graduates in the collective and the individual demographic groups in English language arts, mathematics, and both subjects from 2006 to 2009. Finally, it tracks the performances on the TSI – Higher Education Readiness Components in English language arts and mathematics in the collective and the individual demographic groups in the state and Regions 10 and 11 from 2004 to 2010. </t>
  </si>
  <si>
    <t xml:space="preserve">The ratios of college-ready in both English language arts and mathematics in the state and the regional council were 47% and 45% in 2009, respectively. Although both the regional council and the state had increased from 2008 to 2009, the state had grown faster than the council. Thus, the gap between the regional council and the state had increased slightly to 2% from 1% in 2008. For the ISDs in the regional council, the percentages ranged from 22% in the Lancaster ISD to 70% in the Plano ISD. The two largest ISD both had a ratio of 34%, 9% lower than the average in the council. For the changes from 2008 to 2009, the Lancaster and Dallas ISDs had the largest increases at 7% and 5%, respectively. On the other hand, the Wylie ISD had the largest decrease at 5%. In general, the districts with lower percentages tended to demonstrate larger changes. </t>
  </si>
  <si>
    <t xml:space="preserve">In addition to the presentation on the overall percentage on college-ready graduates in the regional council, this report, like the earlier two reports, also explores the ratios of college-ready in different demographic groups in the state, the ESC Regions 10 and 11, and the 14 ISDs in the council. As before, we examined the ratios of college-ready graduates in English language arts, mathematics, and both separately as shown in Tables 49, 50, and 51. </t>
  </si>
  <si>
    <t xml:space="preserve">Table 49 below shows that Regions 10 and 11 were 64% and 65% on college-ready in English language arts in 2009. They were 2% and 3% higher than the state, respectively. For the two gender groups, the female group was 4-7% higher than the male counterpart in the state and the two regions. For the other five demographic groups, the White and Asian/Pacific Islander groups were at least 20% higher than the African American, Hispanic, and the low SES groups. For the changes from 2006 to 2009, the state and the two local regions had shown steady growth in every group over the years. In addition, it appears that the low performance groups had grown generally faster than the highly performed ones. </t>
  </si>
  <si>
    <t>The performances on college-ready in mathematics in the state and Regions 10 and 11 were generally similar to those in English language arts in many aspects as shown in Table 50 below. First of all, both Regions 10 and 11 and were higher than the state, and Region 11 was also even slightly higher than Region 10. Secondly, each group had increased from 2006 to 2009, and the low performance groups had grown faster than the high performance ones. Thirdly, the White and Asian/Pacific Islander groups were much higher than the African American, Hispanic, and low SES groups. However, there were some notable differences as well. First, the overall percentages in mathematics in the state and the two local regions were about 2-3% lower than those in English language arts. Second, the Asian/Pacific Islander group was about 8-9% higher than the White group whereas they had similar ratios in English language arts. Similarly, the African American group was about 10% lower than the Hispanic group, whereas it was just slightly below the Hispanic group in English language arts. Third, the male group was about 4-5% higher than the female group, which was 4-7% lower on English language arts. At last, the growth from 2006 to 2009 in mathematics seemed to be slower than that in English language arts.</t>
  </si>
  <si>
    <t>In summary, Table 49-51 on college-ready graduates in the classes of 2006, 2007, 2008, and 2009 demonstrate that Regions 10 and 11 had been slightly higher than the state, and Region 11 had been even somewhat higher than Region 10. In addition, the state and the two local regions had positively grown in either English language arts, mathematics, or both in the 4-year period from 2006 to 2009. On group differences on ethnicity, the Asian/Pacific Islander and White groups were much higher than the African American and Hispanic groups, especially in mathematics. On gender, females were higher in English language arts and lower in mathematics than males. When both subject areas combined, the gender gap was not obvious anymore. Females were only marginally higher than males. From the perspective of practical applications, the findings from the above analysis have three major implications. First of all, the percentage on college-ready in mathematics had been lower and had grown slower than that in English language arts. Why so and how can we improve the performances in mathematics? Secondly, although the African American group generally had the lowest percentage in English language arts, math, or both, it did not show fastest growth rate. Why was the growth in the African American group slower than the other groups, especially the Hispanic group? Finally, as shown in the tables, some ISDs had persistent improvement across the groups. We need to learn from these highly growing districts.</t>
  </si>
  <si>
    <t>College-Ready on TSI - Higher Education Readiness Components by Demographic Groups between 2003-04 and 2009-10</t>
  </si>
  <si>
    <t>As the last two gap analysis report, the present one continued the analysis on college-ready on TSI - Higher Education Readiness Component. The differences between this set of indicators and the one on college-ready graduates were addressed in the same section in the previous two reports. Table 52 below first lists the percentages of college-ready on TSI-Higher Education Readiness Component in English language arts from 2004 to 2010 in the state and the two local ESC regions in both the collective and the seven individual groups. The state and Regions 10 and 11 had the overall rates of 60%, 63%, and 64% in 2010, respectively. As found on college-ready graduates, both Regions 10 and 11 were higher than the state, and Region 11 was even higher than Region 10. This result was not only true in the collective group, but it was generally true in the individual groups as well. For the group differences, again, the Asian/Pacific Islander and White groups were much higher than the African American, Hispanic, and low SES groups. Similarly, females were about 9-10% higher than males. For the changes from 2004 to 2010, unlike the steady growth from 2004 to 2009, the ratio had surprisingly decreased from 2009 to 2010 in all of the groups in the state and Regions 10 and 11. The state and Regions 10 and 11 had reduced 3%, 1%, and 4% in the collective group, respectively, from 2009 to 2010.</t>
  </si>
  <si>
    <t xml:space="preserve">As in the past two reports, the average annual growth rate for the changes over the seven years from 2004 to 2010 for each group in the educational constituents was obtained from the regression coefficient for the trend line. However, the data for the 14 ISDs were eliminated for simplicity this year. Table 53 shows that all of the groups in the state and Regions 10 and 11 had positive annual growth rates, ranging from 4.9% to 6.8%. Overall, Region 11 was 0.8% faster than the state, whereas Region 10 was slightly slower than the state. For the two gender groups, males had grown faster than females. For the other five demographic groups, the White group appeared to have the largest growth rate in general, followed by the Asian/Pacific Islander group. </t>
  </si>
  <si>
    <t xml:space="preserve">Similarly, Table 54 below shows the percentages of college-ready on TSI-Higher Education Readiness Component in mathematics from 2004 to 2010 in the state and the two local ESC regions in the collective and the seven demographic groups. The state and Regions 10 and 11 had the ratios of 66%, 67%, and 68% in 2010, respectively. Once again, Regions 10 and 11 were higher than the state. For the gender differences, males had been higher than females, just as the result on college-ready graduates in mathematics in Table 50. For the differences among the other demographic groups, also as found on college-ready graduates in mathematics, the Asian/Pacific Islander group had the highest percentage, followed by the White groups. These two groups were at least 20% higher than the other three groups. Once again, the African American group had the lowest ratio, and the low SES group was between the African American and Hispanic groups. For the changes over time, unlike English language arts, the change from 2009 to 2010 in mathematics continued the growth tendency. The state and Regions 10 and 11 had grown 4%, 3%, and 3%, respectively from 2009 to 2010. </t>
  </si>
  <si>
    <t xml:space="preserve">The above trend analysis on TSI – Higher Education Components in English language arts and mathematics basically reveals the same findings as that on college-ready graduates. In other words, the two local ESC regions were higher than the state, and Region 11 was even higher than Region 10. The White and Asian/Pacific Islander groups were much higher than the African American, Hispanic, and low SES groups. And the African American group had typically been the lowest, especially in mathematics. Females were higher on English language arts, but lower on mathematics than males. Each group in the state and Regions 10 and 11 had positively grown in general from 2004 to 2010 on both English language arts and mathematics. Furthermore, the growth in English language arts appeared to be faster than that in mathematics. Additionally, the low performance groups had grown faster than the highly performed ones. </t>
  </si>
  <si>
    <t>The implications from the above findings can be considered in four parts. Firstly, although we had made impressive progress over the years on college-ready, there were still about 50% high school students not college-ready in both English language arts and mathematics. We need to continue to improve the rates on college-ready. Secondly, we should focus more on the African American group as it generally had the lowest percentage, but not at the fastest growth rate. If we do not take extra measures to help the African American students, the gap between the African American and the other ethnic groups will become wider. Thirdly, Region 10 may need to improve more and faster to catch up with Region 11. Finally, it was found that, contrary to the growth tendency in other years, the percentage on TSI – Higher Education Components in English language arts had declined from 2009 to 2010. As the data on college-ready graduates was one year behind, we do not know if such decline will also appear on the indicator of college-ready graduates from 2009 to 2010. Either way, we need to understand the reasons for the decline. Was it because of the changes in tests, standards, or students’ performances?  Then, we should develop proper programs and action plans to promote students’ performances on college readiness.</t>
  </si>
  <si>
    <t>Higher Education Enrollment</t>
  </si>
  <si>
    <t>This section on higher education enrollment has two major components. The first one presents the enrollment data in the state, the North Texas Regional P-16 Council, and the 14 ISDs in 2009, along with the data in 2008. In addition, it contrasts enrollment with college-ready in 2009 and 2008. The second component tracks the enrollment data in the four north Texas counties (i.e., Collin, Dallas, Denton, and Tarrant) between 1996 and 2009 by the categories of 2-year, 4-year, and total, in comparison with the statewide averages. In addition, we compared the average annual growth rates in the 14 years on the three types of enrollment in the north Texas counties with the corresponding ones in the state.</t>
  </si>
  <si>
    <t>Texas Higher Education Enrollment in the Regional Council in the Class of 2009</t>
  </si>
  <si>
    <t xml:space="preserve">In 2009, the THECB P-16 Initiatives Division provided the total number of high school graduates in the class of 2008 that were college-ready in both English language arts and mathematics, and the total number of enrollment in Texas higher education in the state, the P-16 councils, and the school districts. Although the data were not provided this year, we still could present the same type of information based on two different data sources as shown in Table 49 earlier. Table 49 also indicates that the enrollment in 2009 in the state and the regional council were 54% and 51%, respectively, the same as in 2008. The regional council was still 3% lower than the state in the previous year. Within the council, the enrollment rate ranged from 43% in the Little Elm ISD to 65% in the DeSoto ISD. For the changes from 2008 to 2009, the Dallas and Lancaster ISD had the largest increase of 2%, whereas the Little Elm ISD had decreased the most at -8%, followed by the -6% decline in the McKinney ISD. Thus, although the ratios of college-ready in both English language arts and mathematics had increased 2-3% in the state and the regional council from 2008 to 2009, the percentages of enrollment had not subsequently increased. </t>
  </si>
  <si>
    <t>High School Graduates of North Texas Enrolled in Texas Public or Independent Higher Education from 1996 to 2009</t>
  </si>
  <si>
    <t>In the last report, we conducted the analysis on higher education enrollment for the high school graduates in the four north Texas counties from 2007 to 2009. As the THECB had resolved some data consistency issues as explained in the previous report, we did the analysis again on the enrollment data between 1996 and 2009 (i.e., all of the currently available school years). As in the previous report, we used three types of enrollment: total, 4-year, and 2-year. Table 56 below first presents the total percentage of higher education enrollment in the state and four north Texas counties from 1996 to 2009. It shows that the overall ratio of enrollment in the four north Texas counties as a whole was fairly close to statewide average in the 14 years from 1996 to 2009. Among the four counties, Collin County was the highest, followed by Denton and Tarrant Counties. These three counties had been generally higher than the state. On the other hand, Dallas County had been the lowest. In 2009, the enrollment ratios were 59.9% and 60.8%, respectively, in north Texas and the state. The ratios in the four counties ranged from 57.0% in Dallas County to 65.7% in Collin County. For the changes over time, the state and the four north Texas counties appeared to have slightly grown, especially from 2003 to 2009. Furthermore, Dallas County seemed to grow faster than the other three counties, implying the gap among the four north Texas counties had been gradually closed.</t>
  </si>
  <si>
    <t>The next two tables break the total higher education enrollment into two types: 4-year and 2-year. Table 57 below displays the percentage of the 4-year enrollment in north Texas as a whole was 24.5% in 2009, 1% lower than the statewide average. Among the four north Texas counties, Denton County had the largest ratio of 27.3%, followed by Collin County at 27%. Tarrant County was close to the statewide average. Dallas County had the lowest ratio at 22.1%. The changes in the 14 years from 1996 to 2009 in north Texas and the state were fairly flat in general. Thus, the growth in 4-year enrollment appeared to be even slower than the small positive growth in the total enrollment.</t>
  </si>
  <si>
    <t>The rate on 2-year enrollment in north Texas as a whole in 2009 was 35.4%, very close to the statewide average 35.3%. In the four counties, Collin County had the largest at 38.7%, followed by Dallas and Tarrant Counties at 34.9%, and Denton County was the lowest at 33.9%. For the changes over the 14 years, there seemed to be a positive growth tendency in the state and north Texas, especially in the later years. The fact of Denton County being the lowest on 2-year enrollment and the highest on 4-year enrollment as shown in Table 57 indicates the need to dissect the total enrollment into 2-year and 4-year.</t>
  </si>
  <si>
    <t xml:space="preserve">Table 59 further presents the average annual growth rates on 2-year, 4-year, and total enrollment in the state, north Texas, and the four individual counties in the 14-year period from 1996 to 2009. On 2-year enrollment, the state and north Texas had grown slightly at an annual rate of 0.19% and 0.13%, respectively. Among the four counties, Denton County had the largest annual growth rate at 0.58% as it had been generally low in the 14 years. On the other hand, Tarrant County had the lowest growth rate. It had even decreased at an annual rate of -0.07%. On the 4-year enrollment, the state and the four counties in north Texas all had positive growth rates. However, the north Texas counties had grown slower than the state either collectively or individually. The good news is that the counties with low ratios tended to grow faster than the ones with high percentages, indicating the gaps among the counties in north Texas had been gradually reduced. On the total enrollment, all of the four north Texas counties and the state had positively grown. The north Texas counties as a whole had an annual growth rate of 0.48%, slightly slower than the statewide average 0.63%. Among the four individual counties, Denton County had the largest rate of 0.63%, the same as the average in the state. Conversely, Collin County, which had had the highest percentages in the four north Texas counties in the 14 years, showed the slowest growth rate. </t>
  </si>
  <si>
    <t xml:space="preserve">In summary, the above three tables on higher education enrollment indicate that north Texas as a whole was comparable to the state on 2-year enrollment, but about 1% lower than the state on 4-year enrollment in 2009. Accordingly, the total postsecondary enrollment in north Texas was approximately 1% lower than the state in 2009. The second important finding is that counties with high percentages on 4-year enrollment did not necessarily have high ratios on 2-year enrollment or vice versa. Such a finding suggests a need to break the total enrollment into 2-year and 4-year enrollments. The third significant finding is that although the north Texas counties had generally been growing on 2-year, 4-year, or total enrollment, they were typically slower than the state. Finally, the counties in low performance usually had grown faster than the highly performed ones, implying the gaps among the counties in north Texas had been gradually closed. In short, north Texas was lower and had grown slower than the state, especially in 4-year enrollment. We need to make every effort to boost the growth in 4-year enrollment in north Texas. Otherwise, the gap between north Texas and the state will be even wider. </t>
  </si>
  <si>
    <t>Postsecondary Education in the Metroplex Region or Region 3</t>
  </si>
  <si>
    <t xml:space="preserve">The THECB released the Texas Higher Education Regional Data in 2010, in which it divides higher education in Texas geographically into 10 regions. The Dallas-Fort Worth area belongs to the Metroplex region or Region 3 which currently have 32 regional higher education institutions. The Texas Higher Education Regional Data websites publishes various reports on higher education for each of the regions, including higher education enrollment and high education attainment. Additionally, it presents a report on “Seventh Grade Cohort and High School to College” at the regional level. After examining these reports, we found that three areas of higher education data in Region 3 are of our interest for this gap analysis report. On higher education enrollment, we explored the overall enrollment in 2009, the comparison of enrollments between 2000 and 2009, and the gender difference on higher education enrollment in 2009. On higher education attainment, we focused on the graduation ratios with a baccalaureate or higher degree in the fall 1999 first-time undergraduate cohort, the percentages of receiving a degree/certificate within 6 years in the classes of 2001-2003, and universities offered the baccalaureate degrees to the regional residents. Finally, we analyzed the 1998 seventh grade cohort tracked through 2009 on the key milestones by ethnicity and gender in Region 3 and the state. </t>
  </si>
  <si>
    <t>Higher Education Enrollment in Region 3</t>
  </si>
  <si>
    <t xml:space="preserve">Table 60 shows that the total enrollment in Fall 2009 in Region 3 was 328,275. Of them, 49.1% were in 2-year public colleges in the region, 24.3% were in the 4-year public institutions in the region, 6.4% were in the independent institutions in the region, 17.0% were in the public institutions outside of the region, and the remaining 3.2% attended the private institutions outside of the region. Thus, about 80% of the regional enrollees went to the higher education institutions in the region. And over 90% of the enrollees chose the public institutions. </t>
  </si>
  <si>
    <t>Table 61 below compares the higher education enrollment between 2000 and 2009 by the public institution type and ethnicity in Region 3. In 2000, the total numbers of 2-year enrollment in the White, African American, Hispanic, and Other groups were 64,659, 14,725, 13,294, and 8,266, respectively. The corresponding numbers of 4-year enrollment were 62,378, 9,349, 6,302, and 7,063. Thus, 2-year enrollment was higher than 4-year enrollment in each ethnic group, especially in the Hispanic and African American groups. For the four ethnic groups, the White group accounted for 64% and 73% of the total 2-year and 4-year enrollments in Region 3, respectively. For the changes from 2000 to 2009, although each ethnic group had positively grown in either 2-year or the 4-year enrollment from 2000 to 2009, the growth rate varied. Relatively, the Hispanic group had increased the most, at 176% and 135% for 2-year and 4-year enrollments, respectively, followed by 107% and 94% in the African American group.  The White group had the lowest increase at 43% and 20%, respectively. It still accounted for the largest portion of 2-year or 4-year enrollment in 2009 in the four ethnic groups. However, the ratio had reduced to 53% from 64% in 2000 in 2-year enrollment, and to 62% from 73% in 2000 in 4-year enrollment.</t>
  </si>
  <si>
    <t>The table below further contrasts the ratios in the two gender groups by enrollment type and ethnicity in Region 3 in 2009. It shows that in all of the three ethnic groups in either 2-year or 4-year enrollment, females were higher than males. The White group had the least gap on gender. Females were 16% more than males in both 2-year and 4-year enrollments. On the other hand, the African American group had the largest gender gap. In 2-year enrollment, females were 30% more than males. In 4-year enrollment, females were even more than double of males. The gender gaps in the Hispanic group were 18% in 2-year enrollment and 21% in 4-year enrollment. In short, there were more females than males in each of the three ethnic groups in both 2-year and 4-year enrollments in Region 3 in 2009. Furthermore, the gender gap was the largest in the African American group and the least in the White group.</t>
  </si>
  <si>
    <t>The findings on higher education enrollment in Region 3 can be summarized as follows. First of all, majority of the regional enrollees chose the in-region, the public and the 2-year higher education institutions. Secondly, each ethnic group had increased in both 2-year and 4-year enrollments from 2000 to 2009. The Hispanic and African American groups had the highest growth, especially in 2-year enrollment. Conversely, the White group had the lowest increase. Accordingly, although over 50% of the enrollees in 2009 were still Caucasians in either 2-year or 4-year enrollment, the proportion of the White enrollees had reduced 9% in both 2-year and 4-year enrollments from 2000 to 2009. Lastly, there were more females enrollees in each ethnic group in both 2-year and 4-year enrollments in 2009. The gender disparity was the largest in the African American group, especially in 4-year enrollment, and the least in the White group.</t>
  </si>
  <si>
    <t>Higher Education Attainment in the Regional Residents</t>
  </si>
  <si>
    <t>In this section, we first present the graduation rates with a baccalaureate degree or above in the regional residents for the 1999 FTUG (First-Time Undergraduate) cohort at public CTCs (Community and Technical Colleges) and universities. The cohort was tracked twice in 2005 for the 6-year window and in 2009 for the 10-year window. Then, we examined the ratio of the regional residents earned a higher education degree or certificate within six years in the classes of 2001–2003. Finally, we explored where the high school graduates in the classes of 2001–2003 received their baccalaureate degree.</t>
  </si>
  <si>
    <t>Table 63 below first displays the percentages of receiving a baccalaureate degree or above in the regional residents in the 1999 FTUG cohort within 6 years at public CTCs by gender and ethnicity in Region 3 and the state. It shows the ratios for the six groups (i.e., White females, White males, African American females, African American males, Hispanic females, and Hispanic males) in Region 3 were 18.2%, 12.8%, 7.4%, 5.3%, 9.4%, and 6.0%, respectively. The corresponding percentages in the state were 22.1%, 16.5%, 7.9%, 5.3%, 10.8%, and 7.1%. These numbers suggest three important messages. First, females were higher than males. Second, the White group was higher than the Hispanic and African American groups, and the African American group was the lowest. At last, Region 3 was lower than the state. Hence, in the six groups, the White female group had the largest ratio and the African American male group had the lowest rate. Only about one out of every 20 African American male enrollees in the public CTCs in 1999 eventually received a baccalaureate or higher degree by 2005.</t>
  </si>
  <si>
    <t>When the cohort was tracked again 10 years later in 2009, the percentages in the six groups had increased to 26.4%, 20.3%, 14.1%, 9.1%, 16.5%, and 11.5% in Region 3, respectively, as shown in Table 64. Hence, the increase in each group from 2005 to 2009 appeared to be significant. However, the ratios of receiving a baccalaureate degree in these FTUGs initially admitted to the public CTCs were still low. For instance, even in the highest White female group, only about 26% of the CTC enrollees eventually received a baccalaureate or higher degree within 10 years. For the group differences, the three patterns identified earlier for the 6-year window were still true for the 10-year window. In other words, females were greater than males. The Caucasians were higher than the Hispanics which subsequently were larger than the African Americans. The state was also higher than Region 3. The African American male group was still the lowest in the six groups. Nevertheless, the gap between Region 3 and the state was the least in the African American group.</t>
  </si>
  <si>
    <t>Table 67 below shows the percentages of receiving a higher education degree or certificate within 6 years in the high school graduates for the classes 2001–2003 in Region 3. It actually had two panels. The three clusters of the bars on the left panel displays the percentages in each of three types of starters. The denominator of the percentage was the total number of students in each enrollment status. The right panel presents the percentages in all students. The denominator for these percentages was the total number of high school graduates in Region 3.</t>
  </si>
  <si>
    <t xml:space="preserve">The percentages in the students who did not start immediately higher education after high school graduation were very low. Only about 0.7%, 0.6%, and 1.2% of these students received an associate degree, a certificate, and a baccalaureate degree within six years, respectively. Thus, the total ratio in this type of starters was only 2.6%. For those started at 2-year institutions, 28.1% of them eventually earned a degree or certificate within six year. Of them, 12.9% received an associate degree, 11.9% earned a baccalaureate degree, and only 3.3% of 2-year starters earned a certificate. For the students started at 4-year institutions, almost 59% of them earned a baccalaureate degree as initially planned. Only 3.5% of these starters ended up with an associate degree or a certificate within six year.
</t>
  </si>
  <si>
    <t xml:space="preserve">When using the total number of high school graduates as the base, the percentages were 4.9%, 1.5%, and 15.9% for the associate degrees, the certificates, and the baccalaureate degrees, respectively. Thus, the total percentage on earning a degree/certificate within six years for the classes of 2001-2003 in Region 3 was 22.2%. These numbers were similar to the ratios of 3.5%, 0.8%, 18%, and 22.2%, respectively, for the classes of 2000-2002 in the North Texas Regional P-16 Council in the last report. </t>
  </si>
  <si>
    <t>The last chart in this section presents the percentages of the universities that offered the baccalaureate degrees to the higher education graduates originally from the classes 2001-2003 in Region 3. There were totally 40 public universities in Texas conferred the baccalaureate degrees to the regional residents. Among them, the six universities with the highest ratios accounted for almost 75% of the total degrees. Of them, UNT offered the most at 18.1%, followed by Texas A&amp;M at 13.8%, UT Austin at 12.7%, UT Arlington at 12.3%, Texas Tech at 9.9%, and UT Dallas at 7.6%. In the last gap analysis report, we found that the top six universities offered the baccalaureate degrees to the regional students in the classes of 2000 – 2002 in the North Texas Regional P-16 Council from high to low were UT Austin (19.6%), UNT (16.7%), Texas A&amp;M (13.0%), UT Dallas (11.7%), UT Arlington (9.2%), and Texas Tech (7.9%). Thus, the portfolio of the conferring universities to the classes of 2001–2003 in Region 3 was fairly similar to that to the classes of 2000–2002 in the regional council. The only major differences was that UT Austin had the largest percentage for the 2000 – 2002 cohort in the regional council, whereas it ranked at the third place for the classes of 2001-2003 in Region 3.</t>
  </si>
  <si>
    <t xml:space="preserve">The above three tables for the classes of 2001–2003 in Region 3 indicate that the percentages of receiving a higher education degree or certificate in the students who did not start immediately higher education after high school graduation were very low. For those who started at 2-year institutions, the total percentage for this enrollment type was still low, less than 30%. Finally, for those started at 4-year, the overall percentage of receiving a degree or certificate within six years was fairly high, over 62%. Even more, almost 59% of the students in this enrollment type earned a baccalaureate degree as initially planned. However, when using the total high school graduates as the denominator to calculate the percentages, Region 3 only had a total ratio of 22.2%, about one percent lower than the state. Also as found in the earlier reports for the regional council, Region 3 also had a lower percentage on certificate than the state. Finally, although as many as 40 universities had conferred the baccalaureate degrees to the regional residents in the classes of 2001–2003 in Region 3, only six universities offered the relatively large numbers of degrees. These six universities altogether accounted for almost 75% of the total degrees. And they were the same six universities with the largest ratios in the previous two gap analysis reports on the same indicator for the students in the North Texas Regional P-16 Council. The only notable difference was that some universities such as UT Austin or UNT had different rank positions in the two cohorts. </t>
  </si>
  <si>
    <t xml:space="preserve">The major implications can be considered from three different perspectives. First of all, the percentages of earning a degree/certificate were still low in Region 3 and the state. We should increase the ratios of students earning degree/certificate within six years in each enrollment type in Region 3 or the state, particularly for those who did not start immediately or started at 2-year. Secondly, we should understand the reasons why Region 3 was lower than the state. Then we need to close the gap between our Metroplex region and the state. Finally, the graduates in north Texas appeared to have a consistently lower ratio than the state on certificates. Why so? Is this a concern? Should we increase the percentage of earning certificates for the regional residents? </t>
  </si>
  <si>
    <t>The FY 1998 7th Grade Cohort Study through FY 2009 Higher Education</t>
  </si>
  <si>
    <t>The data on the 1998 seventh grade cohort, tracked through 2009 higher education, provide us valuable information on how students in the cohort had progressed from secondary to postsecondary education in a longitudinal way. They were analyzed as follows. First, we display the percentages of the regional students in the cohort at four major milestones in comparison with the state: enrolled in the 9th grade, graduation from high school, enrollment into higher education, and higher education attainment as measured by earning a higher education degree/certificate. In the second part, we further break the students in the cohort by ethnicity and gender, and investigate the performances in the Hispanic, African American, and White students in Region 3, in comparison with the state on the same four milestones. Moreover, higher education enrollment was further broken down into four subtypes: in-state 2-year, in-state 4-year, out-of-state 2-year, and out-of-state 4-year, in addition to the total percentage. Similarly, the overall percentage on degree/certificate was dissected into ratios on associate degrees, baccalaureate degrees, and certificates. Then, we contrast the performances of males and female students in the three ethnic groups in Region 3 and the state on the key milestones. Finally, we display the performances of the regional residents by ethnicity and gender simultaneously on three key milestones: graduation from high school, enrolled into higher education, and higher education attainment.</t>
  </si>
  <si>
    <t>The table below contrasts the performances on the key milestones in Region 3 and the state for all of the students in the 1998 seventh grade cohort. The cohort contained 73,527 seventh graders in Region 3 in 1998, about 24% of the total cohort size in the state. Overall, Region 3 was close to the state on the key milestones. About half of the students in the cohort had enrolled into higher education in Region 3 and the state. In addition, about 5% students in the cohort who did not graduate from high school in 2002-2004 had also been enrolled in higher education in Region 3 and in the state. Eventually, about 18% students in the cohort received a higher education degree/certificate in 2009 in Region 3 or in the state.</t>
  </si>
  <si>
    <t xml:space="preserve"> The next three tables examine the performances of the male and female students in Region 3 in comparison with the counterparts in the state in the Hispanic, African American, and White groups on the key milestones, one for each of the ethnic groups. Table 71 on the Hispanic students clearly reveals two major findings: Region 3 was lower than the state in either the male or  the female groups, and females were higher than males on the major milestones in both Region 3 and the state.</t>
  </si>
  <si>
    <t>Table 72 below on the African American students shows the similar findings as the previous one on the Hispanic students. In other words, Region 3 was lower than the state, and males were lower than females. However, the gap between Region 3 and the state in the male or female group for the African American students was not as big as that for the Hispanic students in the cohort. The African American male and female students were just slightly lower than the counterparts in the state on the key milestones.</t>
  </si>
  <si>
    <t>The next two tables compare the performances on the key milestones in the male or female students in the African American, Hispanic, and White groups in Region 3 and the state. The first one concentrates on the male students in the three ethnic groups, and the second one focuses on the female students in the three groups. Table 74 below clearly demonstrates that Region 3 was lower than the state. For the group differences on the male students, the White group was greater than the African American group which subsequently was larger than the Hispanic group.</t>
  </si>
  <si>
    <t>Similar conclusions can be drawn from Table 75 on the female students. The state was higher than Region 3. The White group was higher than the African American and Hispanic groups. Furthermore, the African American female group was higher than the Hispanic counterpart. Additionally, females were better than males if we compare Table 74 on the male students with Table 75 below on the female students.</t>
  </si>
  <si>
    <t>The final table in this report presents the percentage on the three key milestones in the six groups of the regional residents by ethnicity and gender: graduation from high school, enrollment into higher education, and higher education attainment. For the gender differences, again, we found that females outperformed males in each ethnic group on all of the milestones. For the differences on ethnicity, White was higher than African American which subsequently was higher than Hispanic. Hence, the White female group had the largest ratio. Even so, there were only 28.6% seventh grade students in this group receiving a higher education degree/certificate by 2009 in the Region 3 cohort. In the lowest Hispanic male group, only 5% students in the initial 1998 cohort successfully completed the higher education with a degree/certificate in 2009.</t>
  </si>
  <si>
    <t xml:space="preserve">The results from the cohort study in Tables 70-76 were fairly consistent. For the differences between Region 3 and the state, Region 3 was slightly lower than the state. The differences were more obvious in the Hispanic group than in the African American or the White group. For the gender differences, females outperformed males in each ethnic group on the major milestones. For the differences on ethnicity, White was greater African American, and African American was slightly higher than Hispanic. For the performance differences over the time on the key milestones, the ratio of graduating from high school ranged from 57% in the African American male group to 75% in the White female group. Similarly, the ratio of high education enrollment ranged from 26% in the Hispanic male group to 63% in the White female group. Finally, the ratio of higher education attainment measured by earning a higher education degree/certificate ranged from about 29% in the White female group to 5% in the Hispanic male group. </t>
  </si>
  <si>
    <t xml:space="preserve">The above findings from the longitudinal cohort study clearly suggest us to focus more on the Hispanic and the male students in Region 3, especially the Hispanic or African American male students. The finding of the Hispanic group being lower than the African American appeared to be somewhat surprising as the findings on the other indicators in this report usually showed the African American group was lower than the Hispanic group. This seemingly discrepancy is possibly explained by the difference on the data points. For the cohort study, we started with the seventh graders in 1998 and tracked them through higher education graduation in 2009. On the other hand, the other indicators usually used the cross-sectional data at a much later data point. The significant growth in the Hispanic group in recent years might not be reflected in the seventh grade cohort. </t>
  </si>
  <si>
    <t>• The ratios of college-ready graduates in both English language arts and mathematics in 2009 in the regional council and the state were 47% and 45%, an increase of 3% and 2% from the last year, respectively.</t>
  </si>
  <si>
    <t>• Regions 10 and 11 were slightly higher than the state on the ratio of college-ready graduates in English language arts or mathematics in the school years of 2006–2009. Furthermore, Region 11 had been somewhat higher than Region 10.</t>
  </si>
  <si>
    <t xml:space="preserve">• The state and Regions 10 and 11 had positively grown on college-ready graduates in either English language arts, mathematics, or both in the four-year period from 2006 to 2009. </t>
  </si>
  <si>
    <t xml:space="preserve">• The low performance groups or districts generally had higher growth rates than the highly performed ones from 2006 to 2009. </t>
  </si>
  <si>
    <t xml:space="preserve">• For the group differences on gender, the female group was higher than the male counterpart on English language arts, but it was lower than the male group on mathematics. However, the gender gap had become blurred when both subject areas were concurrently considered. </t>
  </si>
  <si>
    <t>• For the group differences on the other demographic variables, the White and Asian/Pacific Islander groups were much higher than the African American, Hispanic, and low SES groups.</t>
  </si>
  <si>
    <t>• The trend analysis on the seven-year data on TSI - Higher Education Readiness Component from 2004 to 2010 basically reveals similar findings as those on college-ready graduates. Additionally, it refines several findings. For instance, it found that the African American group usually had the lowest percentages, especially in mathematics. And the growth in English language arts was faster than that in mathematics.</t>
  </si>
  <si>
    <t>• The higher education enrollment rates in the state and the regional council were still 54% and 51%, respectively, the same as those in the classes of 2007-2008 in the last report. The enrollment rates in the ISDs within the regional council in the classes of 2008-2009 ranged from 43% in the Little Elm ISD to 65% in the DeSoto ISD. The Dallas and Lancaster ISD had the largest increase of 2%, whereas the Little Elm ISD had dropped the most at 8% from 2008 to 2009.</t>
  </si>
  <si>
    <t>• Denton County had been the highest on 4-year enrollment from 1996 to 2009, but it had been generally the lowest on 2-year enrollment. Thus, it is important to break the total enrollment into 2-year and 4-year.</t>
  </si>
  <si>
    <t xml:space="preserve">• For higher education enrollment in the four counties in north Texas in 2009, the north Texas, as a whole, was comparable to the state on 2-year enrollment, but about 1% lower than the state on 4-year enrollment. </t>
  </si>
  <si>
    <t xml:space="preserve">• Almost all of the counties in north Texas had a small positive growth rate on both 2-year and 4-year enrollments. The average annual growth rates in north Texas as a whole in the 14 years from 1996 to 2009 on 2-year, 4-year, and total enrollment were 0.13%, 0.35%, and 0.48%, respectively. The corresponding rates in the state were 0.19%, 0.44%, and 0.63%. Thus, north Texas collectively was slightly slower than the state. </t>
  </si>
  <si>
    <t xml:space="preserve">• The counties with low performances generally had grown faster than the highly performed ones. </t>
  </si>
  <si>
    <t>The Metroplex Regional Residents in Texas Higher Education Regional Data</t>
  </si>
  <si>
    <t xml:space="preserve">• Majority of the regional residents were enrolled into the in-region, the public or the 2-year higher education institutions in 2009.  </t>
  </si>
  <si>
    <t>• From 2000 to 2009, each ethnic group had a remarkable increase in both 2-year and 4-year enrollments. The Hispanic group in Region 3 or the Metroplex regional had the largest growth, followed by the African American group. The growth on 2-year enrollment was much larger than that on 4-year enrollment.</t>
  </si>
  <si>
    <t>• The White group still accounted for the largest portion of the higher education enrollment in Region 3 in 2009. However, it had reduced 9% to 53% on 2-year enrollment and 62% on 4-year enrollment from 2000 to 2009.</t>
  </si>
  <si>
    <t xml:space="preserve">• More females were enrolled in either 2-year or 4-year enrollment in each ethnic group than males in Region 3 in 2009. The gender disparity was the largest in the African American group, especially on 4-year enrollment. Less than one third of the enrollees in the African American group were males in 4-year enrollment. The gender gap in the White group was the least, at 16% in both 2-year and 4-year enrollments. </t>
  </si>
  <si>
    <t>Higher Education Attainment in Region 3</t>
  </si>
  <si>
    <t>• For the differences on receiving the baccalaureate or higher degrees within 6 or 10 years between Region 3 and the state, Region 3 was lower than the state in the first-time undergraduates (FTUG) started at public Community and Technical Colleges (CTCs). However, it was higher than the state in the FTUGs started at public universities, especially in the Hispanic group.</t>
  </si>
  <si>
    <t>• For the gender differences, females were higher than males on receiving a baccalaureate or higher degree in each ethnic group.</t>
  </si>
  <si>
    <t xml:space="preserve">• For the differences on ethnicity, the White group was the highest, whereas the African American group was the lowest. Particularly, the African American male group had been the lowest. The Hispanic group was usually between the White and the African American groups. Nevertheless, it was very close to the White group in the FTUGs started at public universities within 10 years. </t>
  </si>
  <si>
    <t xml:space="preserve">• For the differences between the 6-year and 10-year data collection points, each of the six groups by ethnicity and gender had shown significant gains from 2005 to 2009, especially in the low performance groups. </t>
  </si>
  <si>
    <t>• The trend analysis on the 14-year data from 1996 to 2009 on higher education enrollment has found that that north Texas, as whole, had been lower than the state, and even had grown slower than the state, especially in 4-year enrollment.</t>
  </si>
  <si>
    <t xml:space="preserve">• On earning a higher education degree/certificate in the classes of 2001-2003, Region 3 had a total ratio of 22.2%, one percent lower than the statewide average. For the three individual enrollment types, Region 3 was close to the state in the students who did not start higher education immediately after high school graduation or those started at 2-year. However, Region 3 was slightly lower than the state in those started at 4-year, especially on earning a certificate or a baccalaureate degree. </t>
  </si>
  <si>
    <t xml:space="preserve">• Although as many as 40 public universities in Texas conferred the baccalaureate degrees to the regional residents in the classes of 2001-2003, only six universities had the relatively large ratios: UNT (18.1%), Texas A&amp;M (13.8%), UT Austin (12.7%), UT Arlington (12.3%), Texas Tech (9.9%), and UT Dallas (7.6%). They collectively accounted for almost 75% of the degrees. </t>
  </si>
  <si>
    <t>The 1998 Seventh Grade Cohort Tracked through Higher Education in 2009</t>
  </si>
  <si>
    <t>• For the differences between Region 3 and the state, Region 3 was slightly lower than the state on the key milestones. The differences were more obvious in the Hispanic group than in the African American and White groups.</t>
  </si>
  <si>
    <t>• For the gender difference, females outperformed males in each of the three ethnic groups on all of the major milestones.</t>
  </si>
  <si>
    <t>• For the differences on ethnicity, the Caucasians were higher than the African Americans and Hispanics. Furthermore, the African American group was slightly higher than the Hispanic group.</t>
  </si>
  <si>
    <t xml:space="preserve">• For the performances on the key milestones, the ratio of graduating from high school ranged from 57% in the African American male group to 75% in the White female group. Similarly, the ratio of high education enrollment ranged from 26% in the Hispanic male group to 63% in the White female group. Finally, the ratio of earning a higher education degree/certificate ranged from 5% in the Hispanic male group to about 29% in the White female group. </t>
  </si>
  <si>
    <t>Just as in the earlier reports, the recommendations below are primarily based on the findings in the current report. Some of these recommendations could be addressed by the regional council alone, whereas many others require joint adventures between the North Texas Regional P-16 Council and the other key stakeholders.</t>
  </si>
  <si>
    <t xml:space="preserve">1. Although slower than the state, the regional council continued to grow on diversity from 2009 to 2010 and had a higher degree of diversity in the ECE-12 students than the state in 2010. Thus, it is critical for the school districts in the regional council to be ready for the growing and greater diversity, especially for the rise of the Hispanic and low SES students. </t>
  </si>
  <si>
    <t>2. It appears that there had been a tendency of “regression to the mean” in both the general population in north Texas and the total ECE-12 students in the regional council. In other words, small counties or school districts tended to grow faster, and the large ones had grown slower. We should be prepared for such a change trend.</t>
  </si>
  <si>
    <t xml:space="preserve">3. Although the regional council had significantly improved on accountability ratings from 2009 to 2010, as reflected in the increase of ‘Exemplary’ and decline of ‘Academically Unacceptable’, it had grown much slower than the state in the same period. The regional council needs to identify the key factors leading to the differences, and implement proper action plans to catch up with the state. </t>
  </si>
  <si>
    <t>4. For AYP evaluations, although the regional council was 7% higher than the state in 2010 and had grown faster than the state in the 2-year interval from 2009 to 2010 or in the seven-year interval from 2004 to 2010, the status and the growth of AYP evaluations were unsatisfactory in the regional council. We definitely need to understand why the improvement on AYP evaluations was so small if not worsening.</t>
  </si>
  <si>
    <t>5. On public PK enrollment, the regional council had grown slower than the state either from 2009 to 2010 or from 2004 to 2010. Hence, the North Texas Regional P-16 Council needs to work collaboratively with the slowly growing ISDs to boost the public PK enrollment.</t>
  </si>
  <si>
    <t>6. On elementary TAKS tests, there were two major concerns. Firstly, Region XI was slightly lower than Region X and the state in 2010, and had grown slower than Region X from 2009 to 2010 on Grade 3 reading and Grade 4 writing. Thus, Region XI may need to improve faster to catch up with Region X. Secondly, the African American group ranked the lowest on the Grade 5 mathematics TAKS test. We should examine if the African American group also showed the lowest performances in the other elementary and secondary TAKS tests in mathematics. Then, we need to develop proper programs to help the African American students in mathematics.</t>
  </si>
  <si>
    <t>7. Similarly, the trend analysis on the eight-year data from 2003 to 2010 has found that certain low performance groups/entities also had slower growth rates such as the male students in Grade 3 reading, the female students in Grade 5 mathematics, the African Americans in comparison with the Hispanics, or Region 11 vs. Region 10. These low performance groups/entities deserve special helps in order to close the gaps.</t>
  </si>
  <si>
    <t>8. The biggest issue on the secondary TAKS tests was that some tests had negatively grown on meeting the minimum and/or the commended standards from 2009 to 2010. Particularly, Grade 6 reading had dropped notably on meeting both of the standards. We do not know if such a decline was related to the changes of the test itself, students’ performances, or something else. In other words, we are not sure if these tests are comparable across the grades, school years, and/or subject areas. We sent an inquiry email to the Division of Student Assessment of the TEA on this issue, but we have not received a response.</t>
  </si>
  <si>
    <t>9. On retention rates in Grades 6-12, the state, the ESC Regions 10 and 11, and most of the 14 ISDs in the regional council had made remarkable progress from 2006 to 2009. Thus, we should repeat the best practices to further reduce the retention rates in the African American, Hispanic, low SES, and male groups.</t>
  </si>
  <si>
    <t>10. On high school students taking advanced course/dual enrollment in 2009, while we should strive to increase the percentages in all of the groups as the ratios were only around 25% in most groups, we may need to particularly focus on the ones with the relatively low percentages: Region 11, the African American, Hispanic, low SES, and the male groups. For the differences among the ISDs, we found that the Dallas and Fort Worth ISDs had performed well, especially in the African American, Hispanic, and low SES groups, whereas the Mesquite ISD was low in most of the groups. Clearly, the most important thing is to understand why the two largest ISD did so well in the three typically low performance groups and why the Mesquite ISD was so low in this indicator. Then, we should identify the key success factors and learn from the best practices.</t>
  </si>
  <si>
    <t>11. On the performance of 11-12th graders participated in the AP/IB tests, two findings deserve special attention. First, the African American group was about 5% lower than the Hispanic group, and males were also approximately 5% lower than females. We should make extra efforts to help the African American and the male students. Second, there were few changes from 2008 to 2009 in most of the groups in the state or Regions 10 and 11. Why was the magnitude of the increase on AP/IB (tested) lower than that on taking advanced course/dual enrollment in 9-12th graders in the corresponding group? What can we do to improve the ratio of 11-12th graders taking AP/IB tests?</t>
  </si>
  <si>
    <t>12. On 4-year completion rate, the Dallas ISD had the lowest percentage on ‘Graduated’, Completion Rate I, and Completion Rate II. Thus, we should take necessary actions to improve the rates in the Dallas ISD. In addition, we need to provide more helps to the African American, Hispanic, low SES, and male students as well.</t>
  </si>
  <si>
    <t>13. As stated in the earlier reports, we need to increase the ratio of students graduating on DAP in both the regional council and the state.</t>
  </si>
  <si>
    <t>14. On college readiness, the African American students need extra helps. Additionally, we need to increase the growth of college-ready in mathematics.</t>
  </si>
  <si>
    <t>15. We need to increase higher education enrollment, especially 4-year enrollment, in the regional council or in the four counties in north Texas.</t>
  </si>
  <si>
    <t>16. The local community colleges need to be ready for the fast growth of Hispanic students.</t>
  </si>
  <si>
    <t xml:space="preserve">17. We should make every effort to enroll more African American and Hispanic male students into higher education, especially to the 4-year institutions. Furthermore, we need to support them completing the higher education successfully with a degree/certificate on time. </t>
  </si>
  <si>
    <t>18. We need to develop effective action plans to close the gap between the Metroplex region or Region 3 and the state on higher education enrollment and higher education attainment.</t>
  </si>
  <si>
    <t xml:space="preserve">In 2009, the THECB P-16 Initiatives Division provided the total numbers of high school graduates in the class of 2008 that were college-ready in both English language arts and mathematics in the state, the north Texas Regional P-16 councils, and the 14 school districts. Although the data were not provided this year, the same type of data can be obtained or computed from the Texas P-16 Public Education Information Resource - High School to College on Enrolled the Fall Semester Following High School Graduation by High School County and District: 2008-2009 Graduates Reports (http://www.texaseducationinfo.org/tea.tpeir.web/topic_hstocollege.aspx). Table 48 displays the percentages on college-ready in both English language arts and mathematics in the state, the regional council, and the 14 ISDs in 2008 and 2009. It also presents the percentages on higher education enrollment in parallel in the 16 educational constituents in the two school years. But the discussion of the enrollment data was postponed to the section on higher education enrollment. </t>
  </si>
  <si>
    <t xml:space="preserve">Similarly, Table 51 displays the percentages of college-ready graduates in both English language arts and mathematics from 2006 to 2009. The overall percentages in the state and the two local ESC regions were 47%, 50%, and 51%, respectively, in 2009. The three educational constituents had increased 3%, 2%, and 3%, respectively, from 2008 to 2009. Thus, the local ESC regions were about 3-4% higher than the state. Region 11 was even higher and had grown somewhat faster than Region 10, as already shown in English language arts or mathematics in Tables 49 and 50. For the group differences on ethnicity, the Asian/Pacific Islander group had the highest ratio around 70%, 6-9% higher than the White one. The African American group had the lowest ratio at about 30%, 5-7% lower than the Hispanic group. Hence, the Asian/Pacific and White groups were at least 20% higher than the Hispanic and African American groups. The low SES group had a ratio about 32% in the state and Regions 10 and 11 in 2009, higher than the African American at 30% and lower than the Hispanic group at about 35%. For the gender difference, females were only slightly higher than males when both subject areas were combined as the advantage over the male group on English language arts was largely offset by the relatively low performance in mathematics. For the changes in the 4-year period from 2006 to 2009, all of the groups had positive growth. The Hispanic and the low SES groups appeared to have the largest growth rates. </t>
  </si>
  <si>
    <t xml:space="preserve">Also similar to Table 53 on the annual growth rates on English language arts, Table 55 below presents the average annual growth rates on mathematics in the eight group in the state and Regions 10 and 11 in the seven-year period from 2004 to 2010. All of the growth rates were positive, ranging from 2.8% to 5.0%. The state and Regions 10 and 11 had similar rates at 3.6%. Generally, the high performance groups had slower growth rates. For instance, the Hispanic, low SES, and African American groups had faster growth rates than the White and Asian/Pacific Islander groups. Also the female group had grown faster than the male group. However, the African American groups did not demonstrate the largest growth rate although it had been the lowest in the state, Region 10, or Region 11. </t>
  </si>
  <si>
    <t>For the regional first-time undergraduate enrolled into public universities in fall 1999, the ratios of receiving a baccalaureate or higher degree within 6 years in the six groups were 67.4%, 56.3%, 47.1%, 30.6%, 63.7%, and 50.2%, respectively. The matching numbers in the state were 66.4%, 54.9%, 42.5%, 29.7%, 46.2%, and 34.9%. Females were still higher than males in each ethnic group in both Region 3 and the state. The White group still had the largest ratios, and the African American again had the lowest percentages. However, different from the finding in the public CTCs in Tables 63 and 64, Region 3 was higher than the state in each of the six groups, especially in the Hispanic group. Among the six groups, the African American males still had the lowest ratio as before. Only about one third FTUG enrollees in this group received a baccalaureate or higher degree within six years.</t>
  </si>
  <si>
    <t xml:space="preserve">The above fourtables clearly demonstrated that females were higher than males on receiving a baccalaureate or higher degree in each ethnic group. For the group difference on ethnicity, the White group had the highest ratios, whereas the African American group had the lowest percentages. Particularly, the African American male group had consistently shown the lowest ratios. The Hispanic group was typically between the White and African American groups. However, it was almost pared with the White group if we examined the cohort 10 year later in the FTUGs started at public universities. For the difference between Region 3 and the state, Region 3 was lower than the state in the FTUG students at public CTCs. However, it was higher than the state in the FTUG students at public universities. For the differences between the two time points, each group had shown a significant gain from 2005 to 2009, especially in the low performance groups. </t>
  </si>
  <si>
    <t>The next table also examined the percentages of receiving a degree/certificate within six years for the three types of starters in the classes of 2001-2003 in Region 3. But it differs from the previous one on two aspects. First, it compares Region 3 with the state, whereas the previous one displays the data for Region 3 only. Second, it uses the total high school graduates in the region as the denominator, rather than the number of students in each enrollment type. For the last block on the total ratios in the chart, the percentages for Region 3 were already presented in Table 67 above. They are displayed here again here for the completeness and the comparison.</t>
  </si>
  <si>
    <t>Table 69 indicates the total percentages of earning a higher education degree or certificate within six years in the three types of starters in Region 3 were 1.3%, 8.8%, and 12.2%, respectively. Thus, the grand total ratio in Region 3 in the classes of 2001–2003 was about 22.2%. These numbers were slightly lower than the corresponding ones in the state. Furthermore, Region 3 appeared to be particularly lower than the state on certificate, as found in the earlier gap analyses for the students in the North Texas Regional P-16 Council.</t>
  </si>
  <si>
    <t>Finally, the last table in this series focuses on the White female and male groups. The results of the group differences in the Caucasian students were similar to those found in the African Americans. In other words, females were higher than males, and Region 3 was only slightly lower than the state.</t>
  </si>
  <si>
    <t>The analysis on the performances of the 1998 seventh grade cohort by gender and ethnicity in Region 3 and the state, as shown on the above three tables, reveals three major findings. First, females had performed much better than males in both Region 3 and the state in each ethnic group. Second, Region 3 was lower than the state, especially in the Hispanic group. Last, the White group was higher than the African American and Hispanic groups. For the Hispanic and African American groups, although these two groups had similar percentages in the state, the Hispanic female and male groups appeared to be lower than the corresponding African American groups in Region 3.</t>
  </si>
  <si>
    <t>When re-counting the data in 2009, it was found the percentages in the six groups had increased to 74.0%, 65.7%, 57.0%, 42.4%, 73.4%, and 62.7%, respectively. Accordingly, the increases from 2005 to 2009 in the six groups were 6.6%, 9.4%, 9.9%, 11.8%, 9.7%, and 12.5%, respectively. Thus, the African American and Hispanic males appeared to have the largest growth from 2005 to 2009. The three patterns on the group differences in the previous table appeared to be held in Table 66 as well. In other words, females were higher than males. The White group had the largest ratios; and the African American group had the lowest percentages. Region 3 was higher than Region 3. Nevertheless, the gaps between the White and the Hispanic groups were significantly reduced. The Hispanic group had almost caught up with the White group.</t>
  </si>
  <si>
    <t>The implications of the findings are multifacets. First of all, as the African American and Hispanic males were typically lower than the other groups, we need to make extra efforts to help these two groups. Secondly, Region 3 was lower in the students started at public CTCs, but higher in those started at public universities than the state. Why so? Was it because of the students’ performances or something else such as the admission requirements in the local CTCs? Thirdly, we may need to learn from the Hispanic group as it had performed much better than the African American group, especially in those started at public universities. Last, but not the least, we should continue to improve the ratios of the baccalaureate or higher degree recipients in each group, even in the White female students starting at public universities as 26% of them still did not receive a baccalaureate or higher degree in 10 years. This is consistent with the recent advocacy by Texas Higher Education Commissioners Raymund Paredes that improving access is not enough and Texas needs to reinvent public higher education (Hamilton, 2011).</t>
  </si>
  <si>
    <t xml:space="preserve">The reduced gap between college-ready and higher education enrollment may be a good signal. What we need actually is to increase higher education enrollment with adequately qualified candidates, not just to boost higher education enrollment with any applicants even they are not academically ready (Carlson, 2011). Otherwise, the higher education institutions, especially the community and technical colleges (CTCs), will have to implement effective developmental education programs to help the conditionally admitted students to be successful in higher education. By saying the above, it does not mean that the higher education institutions in Texas had raised the admission standards in 2009. There may be other factors affecting the higher education enrollment as well, especially in the current economic recession era. We still do not know the exact reasons why the enrollment had kept almost the same from 2008 to 2009, even though the ratio of college-ready had noticeably increased. </t>
  </si>
  <si>
    <t xml:space="preserve">Regional School District Demography in 2009-2010 </t>
  </si>
  <si>
    <t xml:space="preserve">Accountability Ratings and Adequate Yearly Progress (AYP) Evaluations in 2009-2010 </t>
  </si>
  <si>
    <t>Accountability Ratings and AYP Evaluations in 2009-2010</t>
  </si>
  <si>
    <t>Track the Change of Accountability Rating and AYP from 2003-2004 to 2009-2010</t>
  </si>
  <si>
    <t xml:space="preserve">          Enrollment in Public Pre-Kindergarten in 2010</t>
  </si>
  <si>
    <t xml:space="preserve">                Total Enrollment of 4-year Old Children in Public Pre-Kindergartens in 2009-10</t>
  </si>
  <si>
    <t xml:space="preserve">                Track the Change - The Average Annual Change Rate of Public Pre-K Enrollment between 2004 and 2010</t>
  </si>
  <si>
    <t xml:space="preserve">                 Third Grade TAKS in Reading in 2009-2010</t>
  </si>
  <si>
    <t xml:space="preserve">                 Fourth Grade TAKS in Writing in 2009-2010</t>
  </si>
  <si>
    <t xml:space="preserve">                 Fifth Grade TAKS in Mathematics in 2009-2010</t>
  </si>
  <si>
    <t xml:space="preserve">                The Change Trend of the TAKS Performances in Grade 3 Reading from 2003 to 2010</t>
  </si>
  <si>
    <t xml:space="preserve">                The Change Trend of the TAKS Performances in Grade 4 Writing from 2003 to 2010</t>
  </si>
  <si>
    <t xml:space="preserve">                The Change Trend of the TAKS Performances in Grade 5 Mathematics from 2003 to 2010</t>
  </si>
  <si>
    <t>Sixth-Eighth Grade TAKS Results in 2009-10</t>
  </si>
  <si>
    <t xml:space="preserve">          Retention Rates in 6-12th Grades in 2006-2009</t>
  </si>
  <si>
    <t>9-12th Graders Taking Advanced Course/Dual Enrollment in 2008 and 2009</t>
  </si>
  <si>
    <t>AP/IB Results (tested) in 11-12th Graders in 2008 and 2009</t>
  </si>
  <si>
    <t>4-Year Completion Rate in Different Categories in the Classes of 2008 and 2009</t>
  </si>
  <si>
    <t>The Change Trend of High School Graduation Plan with RHSP, MHP/IEP, or DAP from 1998 to 2009</t>
  </si>
  <si>
    <t>Appendix A:  Summary of the 2009 Gap Analysis Report</t>
  </si>
  <si>
    <t>Appendix B:  Recommendations in the 2009 Gap Analysis Report</t>
  </si>
  <si>
    <t>Appendix C:  North Texas Regional P-16 Council Meeting Minutes in 2010</t>
  </si>
  <si>
    <t>Hamilton, R. (2011). Paredes: “We need to reinvent public higher ed.” The Texas Tribune, July 26, 2011. Retrieved September 17, 2011, from http://www.texastribune.org/texas-education/higher- education/paredes-we-need-reinvent-publich-higher-ed/</t>
  </si>
  <si>
    <t xml:space="preserve">Carlson, S. (2011). Community-college officials swap notes on common worries and challenges. The Chronicle of Higher Education, July 13, 2011. Retrieved September 17, 2011, from http://chronicle.com/article/Community-College-Officials/128225/
</t>
  </si>
  <si>
    <t xml:space="preserve">United States Census. (2010). Interactive population map. Retrieved Sept 7, 2011, from http://2010.census.gov/2010census/popmap/
</t>
  </si>
  <si>
    <t>THECB. (2010). 2010 Regional plan for Texas higher education. Austin: Texas Higher Education Coordinating Board.</t>
  </si>
  <si>
    <t xml:space="preserve">THECB. (2011a). 2011 Texas public higher education almanac: A profile of state and institutional performance and characteristics. Austin: Texas Higher Education Coordinating Board.
</t>
  </si>
  <si>
    <t>THECB. (2011b). THECB: Closing the gaps. Austin: Texas Higher Education Coordinating Board.  Retrieved September 17, 2011, from  http://txhighereddata.org/approot/closingthegaps/ctg_main.htm</t>
  </si>
  <si>
    <t>The North Texas Regional P-16 Council Meeting Minutes in 2010</t>
  </si>
  <si>
    <t>SOUTHERN DALLAS COUNTY P-16 COUNCIL</t>
  </si>
  <si>
    <t>Organizational Meeting</t>
  </si>
  <si>
    <t>December 16, 2010 - 3:00 PM</t>
  </si>
  <si>
    <t>University of North Texas at Dallas</t>
  </si>
  <si>
    <t>7400 University Hills Blvd. – Room 212</t>
  </si>
  <si>
    <t>Meeting Notes</t>
  </si>
  <si>
    <t xml:space="preserve">The following were in attendance on December 16, 2010: </t>
  </si>
  <si>
    <t xml:space="preserve">Judith Allen – Communities in Schools </t>
  </si>
  <si>
    <t xml:space="preserve">Gloria Bahamon – UNT Dallas </t>
  </si>
  <si>
    <t xml:space="preserve">Ray de los Santos – LULAC </t>
  </si>
  <si>
    <t xml:space="preserve">Cresslond Fannin – Lancaster ISD </t>
  </si>
  <si>
    <t xml:space="preserve">Dr. Kay Forsythe – UNT Dallas </t>
  </si>
  <si>
    <t xml:space="preserve">Dr. Jean Keller – UNT Dallas </t>
  </si>
  <si>
    <t xml:space="preserve">Dr. Sylvia Lopez – Dallas ISD </t>
  </si>
  <si>
    <t xml:space="preserve">Dr. Sandy Maddox – Region 10 </t>
  </si>
  <si>
    <t xml:space="preserve">During opening introductions those present identified the needs or issues related to creating a college-going and career ready culture from the perspective of their representative organization. Issues include creating a knowledge base including parent education, finding time and resources for school counselors to meet the needs of students regarding college and career readiness, defining the counselor role in promoting lifelong learning with an array of options including college as a vehicle, increasing basic skills (reading and writing) of college-going students, providing students with information including college/career events, and using data (gap analysis) to define and take action. </t>
  </si>
  <si>
    <t xml:space="preserve">An overview of P-16 nationally, in Texas, and the North Texas Regional P-16 Council was shared. This included the historical basis for a Southern Dallas County P-16 Council as promoted by the North Texas Regional P-16 Council. Data indicate that there are unique needs for the Southern Dallas County area schools and agencies that warrant a P-16 Council (basically a sub-group from the North Texas Regional P-16 Council) that will focus on the southern Dallas County area. </t>
  </si>
  <si>
    <t xml:space="preserve">It was also noted that Dr. John Price, UNT Dallas Founding President, has begun an initiative with local school districts and community colleges to promote a college-going culture. It was agreed that the Southern Dallas County P-16 Council would closely follow the development of this initiative to avoid duplication and ensure the best use of time and other resources. </t>
  </si>
  <si>
    <t xml:space="preserve">A discussion followed that focused on activities to promote college and career readiness and a college-going culture. Lancaster ISD recently held a College Week and is planning a Career Week. Dallas ISD recently collaborated with SMU for their annual College Readiness Seminar which includes activities for guidance counselors as well as high school students. It was suggested that a regional event might be a good use of resources. Possibilities include engaging local personalities with roots in southern Dallas County such as television, political, and sports personalities; seeking corporate sponsorship and providing quality time to talk with students. The Dallas ISD College Fair is scheduled annually in September and was considered a strong possibility for this collaborative effort. </t>
  </si>
  <si>
    <t xml:space="preserve">Other priorities discussed include the need to strengthen STEM (Science, Technology, Engineering, and Mathematics) knowledge, skill, and career interest. Additionally, it was noted that both the STEM and other initiatives should address the gender gap as currently female students excel over their males counterparts. The possibility of a males academy was suggested. </t>
  </si>
  <si>
    <t>In planning for the next meeting of this group, a date of February 10, 2011, at 2:30 PM at the University of North Texas at Dallas was set. Additional membership to be invited to the February meeting was also discussed including those who had been invited but were unable to attend the December meeting.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</si>
</sst>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0">
    <font>
      <sz val="10"/>
      <name val="Arial"/>
      <family val="0"/>
    </font>
    <font>
      <sz val="11"/>
      <color indexed="8"/>
      <name val="Calibri"/>
      <family val="2"/>
    </font>
    <font>
      <b/>
      <sz val="18"/>
      <name val="Arial"/>
      <family val="2"/>
    </font>
    <font>
      <b/>
      <sz val="10"/>
      <name val="Arial"/>
      <family val="2"/>
    </font>
    <font>
      <sz val="8"/>
      <name val="Arial"/>
      <family val="2"/>
    </font>
    <font>
      <sz val="12"/>
      <name val="Times New Roman"/>
      <family val="1"/>
    </font>
    <font>
      <b/>
      <i/>
      <sz val="10"/>
      <color indexed="57"/>
      <name val="Times New Roman"/>
      <family val="1"/>
    </font>
    <font>
      <b/>
      <sz val="12"/>
      <name val="Times New Roman"/>
      <family val="1"/>
    </font>
    <font>
      <b/>
      <sz val="9"/>
      <color indexed="16"/>
      <name val="Arial"/>
      <family val="2"/>
    </font>
    <font>
      <u val="single"/>
      <sz val="12"/>
      <color indexed="12"/>
      <name val="Times New Roman"/>
      <family val="1"/>
    </font>
    <font>
      <sz val="12"/>
      <color indexed="18"/>
      <name val="Times New Roman"/>
      <family val="1"/>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name val="Arial"/>
      <family val="2"/>
    </font>
    <font>
      <sz val="12"/>
      <color indexed="8"/>
      <name val="Times New Roman"/>
      <family val="1"/>
    </font>
    <font>
      <i/>
      <sz val="12"/>
      <name val="Times New Roman"/>
      <family val="1"/>
    </font>
    <font>
      <sz val="11"/>
      <color indexed="8"/>
      <name val="Times New Roman"/>
      <family val="1"/>
    </font>
    <font>
      <b/>
      <sz val="12"/>
      <color indexed="8"/>
      <name val="Times New Roman"/>
      <family val="1"/>
    </font>
    <font>
      <i/>
      <sz val="12"/>
      <color indexed="8"/>
      <name val="Times New Roman"/>
      <family val="1"/>
    </font>
    <font>
      <i/>
      <sz val="10"/>
      <name val="Arial"/>
      <family val="2"/>
    </font>
    <font>
      <sz val="11"/>
      <color indexed="9"/>
      <name val="Tahoma"/>
      <family val="2"/>
    </font>
    <font>
      <b/>
      <sz val="11"/>
      <color indexed="8"/>
      <name val="Calibri"/>
      <family val="2"/>
    </font>
    <font>
      <b/>
      <sz val="10"/>
      <color indexed="8"/>
      <name val="Tahoma"/>
      <family val="2"/>
    </font>
    <font>
      <sz val="10"/>
      <name val="MS Sans Serif"/>
      <family val="2"/>
    </font>
    <font>
      <b/>
      <i/>
      <sz val="10"/>
      <name val="Tahoma"/>
      <family val="2"/>
    </font>
    <font>
      <sz val="12"/>
      <color indexed="9"/>
      <name val="Times New Roman"/>
      <family val="1"/>
    </font>
    <font>
      <sz val="14.4"/>
      <color indexed="8"/>
      <name val="Times New Roman"/>
      <family val="1"/>
    </font>
    <font>
      <sz val="11"/>
      <name val="Times New Roman"/>
      <family val="1"/>
    </font>
    <font>
      <sz val="8"/>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8"/>
      <name val="Times New Roman"/>
      <family val="0"/>
    </font>
    <font>
      <b/>
      <sz val="14"/>
      <color indexed="10"/>
      <name val="Times New Roman"/>
      <family val="0"/>
    </font>
    <font>
      <sz val="1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2"/>
      <color rgb="FFFF0000"/>
      <name val="Times New Roman"/>
      <family val="1"/>
    </font>
    <font>
      <sz val="11"/>
      <color theme="0"/>
      <name val="Tahoma"/>
      <family val="2"/>
    </font>
    <font>
      <b/>
      <sz val="10"/>
      <color theme="1"/>
      <name val="Tahoma"/>
      <family val="2"/>
    </font>
    <font>
      <sz val="12"/>
      <color rgb="FF993300"/>
      <name val="Times New Roman"/>
      <family val="1"/>
    </font>
    <font>
      <sz val="12"/>
      <color theme="0"/>
      <name val="Times New Roman"/>
      <family val="1"/>
    </font>
    <font>
      <sz val="14.4"/>
      <color rgb="FF000000"/>
      <name val="Times New Roman"/>
      <family val="1"/>
    </font>
    <font>
      <sz val="11"/>
      <color rgb="FF000000"/>
      <name val="Times New Roman"/>
      <family val="1"/>
    </font>
    <font>
      <sz val="12"/>
      <color rgb="FF000000"/>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style="thin">
        <color indexed="9"/>
      </right>
      <top/>
      <bottom/>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6" fillId="0" borderId="1" applyFont="0" applyAlignment="0">
      <protection/>
    </xf>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4" fillId="0" borderId="0">
      <alignment horizontal="left" vertical="top"/>
      <protection/>
    </xf>
    <xf numFmtId="0" fontId="57" fillId="29" borderId="0" applyNumberFormat="0" applyBorder="0" applyAlignment="0" applyProtection="0"/>
    <xf numFmtId="0" fontId="8" fillId="0" borderId="0">
      <alignment horizontal="left" vertical="top"/>
      <protection/>
    </xf>
    <xf numFmtId="0" fontId="2" fillId="0" borderId="0">
      <alignment horizontal="left" vertical="top"/>
      <protection/>
    </xf>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2" applyNumberFormat="0" applyAlignment="0" applyProtection="0"/>
    <xf numFmtId="0" fontId="62" fillId="0" borderId="7" applyNumberFormat="0" applyFill="0" applyAlignment="0" applyProtection="0"/>
    <xf numFmtId="0" fontId="3" fillId="0" borderId="0">
      <alignment horizontal="left" vertical="center" wrapText="1"/>
      <protection/>
    </xf>
    <xf numFmtId="0" fontId="63" fillId="31" borderId="0" applyNumberFormat="0" applyBorder="0" applyAlignment="0" applyProtection="0"/>
    <xf numFmtId="0" fontId="27" fillId="0" borderId="0">
      <alignment/>
      <protection/>
    </xf>
    <xf numFmtId="0" fontId="0" fillId="0" borderId="0">
      <alignment horizontal="left" vertical="top"/>
      <protection/>
    </xf>
    <xf numFmtId="0" fontId="0" fillId="32"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436">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1" xfId="62" applyFont="1" applyBorder="1">
      <alignment horizontal="left" vertical="top"/>
      <protection/>
    </xf>
    <xf numFmtId="0" fontId="5" fillId="0" borderId="0" xfId="62" applyFont="1" applyBorder="1">
      <alignment horizontal="left" vertical="top"/>
      <protection/>
    </xf>
    <xf numFmtId="0" fontId="5" fillId="0" borderId="0" xfId="48" applyFont="1">
      <alignment horizontal="left" vertical="top"/>
      <protection/>
    </xf>
    <xf numFmtId="165" fontId="5" fillId="0" borderId="0" xfId="62" applyNumberFormat="1" applyFont="1">
      <alignment horizontal="left" vertical="top"/>
      <protection/>
    </xf>
    <xf numFmtId="165" fontId="5" fillId="0" borderId="0" xfId="62" applyNumberFormat="1" applyFont="1" applyBorder="1" applyAlignment="1">
      <alignment vertical="top" wrapText="1"/>
      <protection/>
    </xf>
    <xf numFmtId="1" fontId="5" fillId="0" borderId="1" xfId="62" applyNumberFormat="1" applyFont="1" applyBorder="1" applyAlignment="1">
      <alignment vertical="top" wrapText="1"/>
      <protection/>
    </xf>
    <xf numFmtId="0" fontId="5" fillId="0" borderId="1" xfId="0" applyFont="1" applyBorder="1" applyAlignment="1">
      <alignment/>
    </xf>
    <xf numFmtId="0" fontId="5" fillId="0" borderId="1" xfId="62" applyFont="1" applyBorder="1" applyAlignment="1">
      <alignment horizontal="center" wrapText="1"/>
      <protection/>
    </xf>
    <xf numFmtId="165" fontId="5" fillId="0" borderId="1" xfId="62" applyNumberFormat="1" applyFont="1" applyBorder="1" applyAlignment="1">
      <alignment horizontal="center" wrapText="1"/>
      <protection/>
    </xf>
    <xf numFmtId="0" fontId="5" fillId="0" borderId="0" xfId="0" applyFont="1" applyAlignment="1">
      <alignment/>
    </xf>
    <xf numFmtId="0" fontId="5" fillId="0" borderId="0" xfId="62" applyFont="1" applyBorder="1" applyAlignment="1">
      <alignment vertical="top" wrapText="1"/>
      <protection/>
    </xf>
    <xf numFmtId="0" fontId="5" fillId="0" borderId="0" xfId="62" applyFont="1">
      <alignment horizontal="left" vertical="top"/>
      <protection/>
    </xf>
    <xf numFmtId="0" fontId="5" fillId="0" borderId="1" xfId="0" applyFont="1" applyBorder="1" applyAlignment="1">
      <alignment wrapText="1"/>
    </xf>
    <xf numFmtId="0" fontId="5" fillId="0" borderId="11" xfId="0" applyFont="1" applyBorder="1" applyAlignment="1">
      <alignment/>
    </xf>
    <xf numFmtId="0" fontId="7" fillId="0" borderId="0" xfId="56" applyFont="1" applyAlignment="1" applyProtection="1">
      <alignment vertical="center" wrapText="1"/>
      <protection/>
    </xf>
    <xf numFmtId="165" fontId="5" fillId="0" borderId="0" xfId="62" applyNumberFormat="1" applyFont="1" applyBorder="1">
      <alignment horizontal="left" vertical="top"/>
      <protection/>
    </xf>
    <xf numFmtId="2" fontId="5" fillId="0" borderId="1" xfId="0" applyNumberFormat="1" applyFont="1" applyBorder="1" applyAlignment="1">
      <alignment/>
    </xf>
    <xf numFmtId="0" fontId="5" fillId="0" borderId="12" xfId="62" applyFont="1" applyBorder="1">
      <alignment horizontal="left" vertical="top"/>
      <protection/>
    </xf>
    <xf numFmtId="0" fontId="5" fillId="0" borderId="1" xfId="62" applyFont="1" applyBorder="1" applyAlignment="1">
      <alignment wrapText="1"/>
      <protection/>
    </xf>
    <xf numFmtId="0" fontId="10" fillId="33" borderId="0" xfId="0" applyFont="1" applyFill="1" applyBorder="1" applyAlignment="1">
      <alignment vertical="top" wrapText="1"/>
    </xf>
    <xf numFmtId="165" fontId="7" fillId="0" borderId="0" xfId="62" applyNumberFormat="1" applyFont="1" applyBorder="1" applyAlignment="1">
      <alignment vertical="top" wrapText="1"/>
      <protection/>
    </xf>
    <xf numFmtId="0" fontId="5" fillId="33" borderId="1" xfId="0" applyFont="1" applyFill="1" applyBorder="1" applyAlignment="1">
      <alignment vertical="top" wrapText="1"/>
    </xf>
    <xf numFmtId="0" fontId="5" fillId="0" borderId="1" xfId="62" applyFont="1" applyBorder="1" applyAlignment="1">
      <alignment horizontal="left" vertical="top" wrapText="1"/>
      <protection/>
    </xf>
    <xf numFmtId="0" fontId="5" fillId="0" borderId="0" xfId="62" applyFont="1" applyAlignment="1">
      <alignment horizontal="left" vertical="top" shrinkToFit="1"/>
      <protection/>
    </xf>
    <xf numFmtId="0" fontId="5" fillId="0" borderId="0" xfId="0" applyFont="1" applyAlignment="1">
      <alignment shrinkToFit="1"/>
    </xf>
    <xf numFmtId="0" fontId="5" fillId="0" borderId="0" xfId="0" applyFont="1" applyAlignment="1">
      <alignment wrapText="1" shrinkToFit="1"/>
    </xf>
    <xf numFmtId="0" fontId="5" fillId="0" borderId="0" xfId="62" applyFont="1" applyAlignment="1">
      <alignment horizontal="left" vertical="top" wrapText="1" shrinkToFit="1"/>
      <protection/>
    </xf>
    <xf numFmtId="0" fontId="5" fillId="0" borderId="0" xfId="0" applyFont="1" applyBorder="1" applyAlignment="1">
      <alignment shrinkToFit="1"/>
    </xf>
    <xf numFmtId="0" fontId="7" fillId="0" borderId="0" xfId="56" applyFont="1" applyBorder="1" applyAlignment="1" applyProtection="1">
      <alignment vertical="center" wrapText="1"/>
      <protection/>
    </xf>
    <xf numFmtId="164" fontId="5" fillId="0" borderId="0" xfId="0" applyNumberFormat="1" applyFont="1" applyBorder="1" applyAlignment="1">
      <alignment/>
    </xf>
    <xf numFmtId="164" fontId="5" fillId="0" borderId="1" xfId="0" applyNumberFormat="1" applyFont="1" applyBorder="1" applyAlignment="1">
      <alignment/>
    </xf>
    <xf numFmtId="164" fontId="5" fillId="0" borderId="1" xfId="62" applyNumberFormat="1" applyFont="1" applyBorder="1">
      <alignment horizontal="left" vertical="top"/>
      <protection/>
    </xf>
    <xf numFmtId="164" fontId="5" fillId="0" borderId="0" xfId="62" applyNumberFormat="1" applyFont="1" applyBorder="1">
      <alignment horizontal="left" vertical="top"/>
      <protection/>
    </xf>
    <xf numFmtId="0" fontId="7" fillId="0" borderId="0" xfId="56" applyFont="1" applyAlignment="1" applyProtection="1">
      <alignment vertical="center" shrinkToFit="1"/>
      <protection/>
    </xf>
    <xf numFmtId="0" fontId="7" fillId="0" borderId="0" xfId="56" applyFont="1" applyAlignment="1" applyProtection="1">
      <alignment vertical="center" wrapText="1" shrinkToFit="1"/>
      <protection/>
    </xf>
    <xf numFmtId="0" fontId="11" fillId="0" borderId="0" xfId="0" applyFont="1" applyAlignment="1">
      <alignment/>
    </xf>
    <xf numFmtId="1" fontId="5" fillId="0" borderId="0" xfId="0" applyNumberFormat="1" applyFont="1" applyAlignment="1">
      <alignment/>
    </xf>
    <xf numFmtId="1" fontId="5" fillId="0" borderId="1" xfId="0" applyNumberFormat="1" applyFont="1" applyBorder="1" applyAlignment="1">
      <alignment/>
    </xf>
    <xf numFmtId="3" fontId="10" fillId="33" borderId="0" xfId="0" applyNumberFormat="1" applyFont="1" applyFill="1" applyBorder="1" applyAlignment="1">
      <alignment vertical="top" wrapText="1"/>
    </xf>
    <xf numFmtId="0" fontId="5" fillId="33" borderId="1" xfId="0" applyFont="1" applyFill="1" applyBorder="1" applyAlignment="1">
      <alignment horizontal="center" vertical="top" wrapText="1"/>
    </xf>
    <xf numFmtId="1" fontId="5" fillId="0" borderId="0" xfId="0" applyNumberFormat="1" applyFont="1" applyBorder="1" applyAlignment="1">
      <alignment/>
    </xf>
    <xf numFmtId="165" fontId="5" fillId="0" borderId="1" xfId="0" applyNumberFormat="1" applyFont="1" applyBorder="1" applyAlignment="1">
      <alignment/>
    </xf>
    <xf numFmtId="2" fontId="5" fillId="0" borderId="0" xfId="0" applyNumberFormat="1" applyFont="1" applyBorder="1" applyAlignment="1">
      <alignment/>
    </xf>
    <xf numFmtId="0" fontId="7" fillId="0" borderId="0" xfId="62" applyFont="1" applyBorder="1" applyAlignment="1">
      <alignment wrapText="1"/>
      <protection/>
    </xf>
    <xf numFmtId="0" fontId="5" fillId="0" borderId="0" xfId="0" applyNumberFormat="1" applyFont="1" applyAlignment="1" quotePrefix="1">
      <alignment/>
    </xf>
    <xf numFmtId="164" fontId="5" fillId="0" borderId="0" xfId="65" applyNumberFormat="1" applyFont="1" applyBorder="1" applyAlignment="1">
      <alignment/>
    </xf>
    <xf numFmtId="9" fontId="5" fillId="0" borderId="1" xfId="0" applyNumberFormat="1" applyFont="1" applyBorder="1" applyAlignment="1">
      <alignment/>
    </xf>
    <xf numFmtId="0" fontId="0" fillId="0" borderId="0" xfId="0" applyAlignment="1">
      <alignment wrapText="1"/>
    </xf>
    <xf numFmtId="0" fontId="0" fillId="0" borderId="0" xfId="0" applyFont="1" applyAlignment="1">
      <alignment wrapText="1"/>
    </xf>
    <xf numFmtId="1" fontId="5" fillId="33" borderId="1" xfId="0" applyNumberFormat="1" applyFont="1" applyFill="1" applyBorder="1" applyAlignment="1">
      <alignment vertical="top" wrapText="1"/>
    </xf>
    <xf numFmtId="0" fontId="7" fillId="0" borderId="0" xfId="62" applyFont="1" applyBorder="1" applyAlignment="1">
      <alignment horizontal="center" vertical="top" wrapText="1"/>
      <protection/>
    </xf>
    <xf numFmtId="0" fontId="3" fillId="0" borderId="0" xfId="0" applyFont="1" applyAlignment="1">
      <alignment horizontal="center" wrapText="1"/>
    </xf>
    <xf numFmtId="1" fontId="5" fillId="0" borderId="1" xfId="62" applyNumberFormat="1" applyFont="1" applyBorder="1" applyAlignment="1">
      <alignment wrapText="1"/>
      <protection/>
    </xf>
    <xf numFmtId="1" fontId="5" fillId="0" borderId="1" xfId="62" applyNumberFormat="1" applyFont="1" applyBorder="1" applyAlignment="1">
      <alignment horizontal="center" wrapText="1"/>
      <protection/>
    </xf>
    <xf numFmtId="165" fontId="5" fillId="0" borderId="1" xfId="62" applyNumberFormat="1" applyFont="1" applyBorder="1" applyAlignment="1">
      <alignment wrapText="1"/>
      <protection/>
    </xf>
    <xf numFmtId="165" fontId="5" fillId="33" borderId="1" xfId="0" applyNumberFormat="1" applyFont="1" applyFill="1" applyBorder="1" applyAlignment="1">
      <alignment vertical="top" wrapText="1"/>
    </xf>
    <xf numFmtId="0" fontId="13" fillId="0" borderId="0" xfId="0" applyFont="1" applyAlignment="1">
      <alignment/>
    </xf>
    <xf numFmtId="0" fontId="5" fillId="0" borderId="0" xfId="0" applyFont="1" applyAlignment="1">
      <alignment vertical="top" wrapText="1"/>
    </xf>
    <xf numFmtId="0" fontId="5" fillId="0" borderId="0" xfId="0" applyFont="1" applyAlignment="1">
      <alignment horizontal="center" vertical="top" wrapText="1"/>
    </xf>
    <xf numFmtId="0" fontId="5" fillId="0" borderId="0" xfId="62" applyFont="1" applyBorder="1" applyAlignment="1">
      <alignment vertical="top" wrapText="1"/>
      <protection/>
    </xf>
    <xf numFmtId="0" fontId="5" fillId="33" borderId="0" xfId="0" applyFont="1" applyFill="1" applyBorder="1" applyAlignment="1">
      <alignment vertical="top" wrapText="1"/>
    </xf>
    <xf numFmtId="0" fontId="5" fillId="0" borderId="0" xfId="0" applyFont="1" applyAlignment="1">
      <alignment/>
    </xf>
    <xf numFmtId="0" fontId="5" fillId="0" borderId="1" xfId="0" applyFont="1" applyFill="1" applyBorder="1" applyAlignment="1">
      <alignment horizontal="right" wrapText="1"/>
    </xf>
    <xf numFmtId="165" fontId="5" fillId="0" borderId="1" xfId="62" applyNumberFormat="1" applyFont="1" applyFill="1" applyBorder="1" applyAlignment="1">
      <alignment horizontal="right" vertical="top" wrapText="1"/>
      <protection/>
    </xf>
    <xf numFmtId="2" fontId="5" fillId="0" borderId="1" xfId="0" applyNumberFormat="1" applyFont="1" applyFill="1" applyBorder="1" applyAlignment="1">
      <alignment horizontal="right" wrapText="1"/>
    </xf>
    <xf numFmtId="2" fontId="5" fillId="0" borderId="1" xfId="62" applyNumberFormat="1" applyFont="1" applyFill="1" applyBorder="1" applyAlignment="1">
      <alignment horizontal="right" vertical="top" wrapText="1"/>
      <protection/>
    </xf>
    <xf numFmtId="0" fontId="5" fillId="0" borderId="1" xfId="62" applyFont="1" applyFill="1" applyBorder="1" applyAlignment="1">
      <alignment horizontal="center" wrapText="1"/>
      <protection/>
    </xf>
    <xf numFmtId="164" fontId="5" fillId="0" borderId="1" xfId="62" applyNumberFormat="1" applyFont="1" applyBorder="1" applyAlignment="1">
      <alignment vertical="top" wrapText="1"/>
      <protection/>
    </xf>
    <xf numFmtId="1" fontId="0" fillId="0" borderId="0" xfId="0" applyNumberFormat="1" applyAlignment="1">
      <alignment/>
    </xf>
    <xf numFmtId="0" fontId="0" fillId="0" borderId="0" xfId="0" applyBorder="1" applyAlignment="1">
      <alignment/>
    </xf>
    <xf numFmtId="0" fontId="18" fillId="0" borderId="1" xfId="62" applyFont="1" applyBorder="1" applyAlignment="1">
      <alignment wrapText="1"/>
      <protection/>
    </xf>
    <xf numFmtId="0" fontId="18" fillId="33" borderId="1" xfId="0" applyFont="1" applyFill="1" applyBorder="1" applyAlignment="1">
      <alignment vertical="top" wrapText="1"/>
    </xf>
    <xf numFmtId="164" fontId="18" fillId="0" borderId="1" xfId="0" applyNumberFormat="1" applyFont="1" applyBorder="1" applyAlignment="1">
      <alignment/>
    </xf>
    <xf numFmtId="0" fontId="0" fillId="0" borderId="0" xfId="0" applyBorder="1" applyAlignment="1">
      <alignment/>
    </xf>
    <xf numFmtId="0" fontId="18" fillId="33" borderId="0" xfId="0" applyFont="1" applyFill="1" applyBorder="1" applyAlignment="1">
      <alignment vertical="top" wrapText="1"/>
    </xf>
    <xf numFmtId="2" fontId="18" fillId="0" borderId="0" xfId="0" applyNumberFormat="1" applyFont="1" applyBorder="1" applyAlignment="1">
      <alignment/>
    </xf>
    <xf numFmtId="164" fontId="5" fillId="0" borderId="1" xfId="0" applyNumberFormat="1" applyFont="1" applyBorder="1" applyAlignment="1">
      <alignment horizontal="right"/>
    </xf>
    <xf numFmtId="0" fontId="5" fillId="0" borderId="0" xfId="0" applyFont="1" applyAlignment="1">
      <alignment/>
    </xf>
    <xf numFmtId="9" fontId="5" fillId="0" borderId="1" xfId="0" applyNumberFormat="1" applyFont="1" applyFill="1" applyBorder="1" applyAlignment="1">
      <alignment horizontal="right" vertical="top" wrapText="1"/>
    </xf>
    <xf numFmtId="9" fontId="5" fillId="0" borderId="1" xfId="62" applyNumberFormat="1" applyFont="1" applyBorder="1">
      <alignment horizontal="left" vertical="top"/>
      <protection/>
    </xf>
    <xf numFmtId="0" fontId="5"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wrapText="1"/>
    </xf>
    <xf numFmtId="0" fontId="5" fillId="0" borderId="0" xfId="62" applyFont="1" applyBorder="1" applyAlignment="1">
      <alignment vertical="top" wrapText="1"/>
      <protection/>
    </xf>
    <xf numFmtId="0" fontId="0" fillId="0" borderId="0" xfId="0" applyFont="1" applyAlignment="1">
      <alignment wrapText="1"/>
    </xf>
    <xf numFmtId="0" fontId="5"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wrapText="1"/>
    </xf>
    <xf numFmtId="0" fontId="5" fillId="0" borderId="0" xfId="62" applyFont="1" applyBorder="1" applyAlignment="1">
      <alignment vertical="top" wrapText="1"/>
      <protection/>
    </xf>
    <xf numFmtId="0" fontId="5" fillId="33" borderId="0" xfId="0" applyFont="1" applyFill="1" applyBorder="1" applyAlignment="1">
      <alignment vertical="top" wrapText="1"/>
    </xf>
    <xf numFmtId="0" fontId="0" fillId="0" borderId="0" xfId="0" applyAlignment="1">
      <alignment/>
    </xf>
    <xf numFmtId="0" fontId="68" fillId="0" borderId="1" xfId="0" applyFont="1" applyBorder="1" applyAlignment="1">
      <alignment/>
    </xf>
    <xf numFmtId="0" fontId="5" fillId="0" borderId="0" xfId="0" applyFont="1" applyAlignment="1">
      <alignment/>
    </xf>
    <xf numFmtId="0" fontId="5" fillId="0" borderId="0" xfId="0" applyFont="1" applyAlignment="1">
      <alignment/>
    </xf>
    <xf numFmtId="0" fontId="0" fillId="0" borderId="0" xfId="0" applyAlignment="1">
      <alignment/>
    </xf>
    <xf numFmtId="0" fontId="9" fillId="33" borderId="0" xfId="56" applyFill="1" applyBorder="1" applyAlignment="1" applyProtection="1">
      <alignment vertical="top" wrapText="1"/>
      <protection/>
    </xf>
    <xf numFmtId="0" fontId="9" fillId="0" borderId="0" xfId="56" applyBorder="1" applyAlignment="1" applyProtection="1">
      <alignment/>
      <protection/>
    </xf>
    <xf numFmtId="0" fontId="5" fillId="0" borderId="0" xfId="0" applyFont="1" applyAlignment="1">
      <alignment/>
    </xf>
    <xf numFmtId="0" fontId="5" fillId="0" borderId="0" xfId="0" applyFont="1" applyAlignment="1">
      <alignment/>
    </xf>
    <xf numFmtId="0" fontId="9" fillId="33" borderId="0" xfId="56" applyFill="1" applyBorder="1" applyAlignment="1" applyProtection="1">
      <alignment horizontal="center" vertical="top" wrapText="1"/>
      <protection/>
    </xf>
    <xf numFmtId="0" fontId="9" fillId="0" borderId="0" xfId="56" applyAlignment="1" applyProtection="1">
      <alignment horizontal="center" wrapText="1"/>
      <protection/>
    </xf>
    <xf numFmtId="0" fontId="5" fillId="0" borderId="0" xfId="62" applyFont="1" applyBorder="1" applyAlignment="1">
      <alignment vertical="top" wrapText="1"/>
      <protection/>
    </xf>
    <xf numFmtId="0" fontId="0" fillId="0" borderId="0" xfId="0"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Alignment="1">
      <alignment vertical="top" wrapText="1"/>
    </xf>
    <xf numFmtId="0" fontId="0" fillId="0" borderId="0" xfId="0" applyAlignment="1">
      <alignment/>
    </xf>
    <xf numFmtId="0" fontId="5" fillId="33" borderId="0" xfId="0" applyFont="1" applyFill="1" applyBorder="1" applyAlignment="1">
      <alignment vertical="top" wrapText="1"/>
    </xf>
    <xf numFmtId="0" fontId="0" fillId="0" borderId="0" xfId="0" applyAlignment="1">
      <alignment/>
    </xf>
    <xf numFmtId="0" fontId="5" fillId="0" borderId="0" xfId="0" applyFont="1" applyAlignment="1">
      <alignment/>
    </xf>
    <xf numFmtId="0" fontId="5" fillId="0" borderId="0" xfId="0" applyFont="1" applyAlignment="1">
      <alignment horizontal="left" indent="2"/>
    </xf>
    <xf numFmtId="0" fontId="9" fillId="0" borderId="0" xfId="56" applyAlignment="1" applyProtection="1">
      <alignment/>
      <protection/>
    </xf>
    <xf numFmtId="0" fontId="69" fillId="0" borderId="0" xfId="0" applyFont="1" applyAlignment="1">
      <alignment horizontal="left"/>
    </xf>
    <xf numFmtId="0" fontId="70" fillId="0" borderId="0" xfId="0" applyFont="1" applyAlignment="1">
      <alignment/>
    </xf>
    <xf numFmtId="0" fontId="17" fillId="0" borderId="0" xfId="0" applyFont="1" applyAlignment="1">
      <alignment/>
    </xf>
    <xf numFmtId="0" fontId="70" fillId="0" borderId="0" xfId="0" applyFont="1" applyAlignment="1">
      <alignment wrapText="1"/>
    </xf>
    <xf numFmtId="0" fontId="0" fillId="0" borderId="0" xfId="0" applyFont="1" applyAlignment="1">
      <alignment wrapText="1"/>
    </xf>
    <xf numFmtId="0" fontId="68" fillId="0" borderId="0" xfId="0" applyFont="1" applyAlignment="1">
      <alignment wrapText="1"/>
    </xf>
    <xf numFmtId="0" fontId="68" fillId="0" borderId="0" xfId="0" applyFont="1" applyAlignment="1">
      <alignment/>
    </xf>
    <xf numFmtId="0" fontId="0" fillId="0" borderId="0" xfId="0" applyFont="1" applyAlignment="1">
      <alignment/>
    </xf>
    <xf numFmtId="0" fontId="5" fillId="0" borderId="0" xfId="48" applyFont="1" applyBorder="1" applyAlignment="1">
      <alignment horizontal="left" vertical="top" wrapText="1"/>
      <protection/>
    </xf>
    <xf numFmtId="0" fontId="68" fillId="0" borderId="0" xfId="0" applyFont="1" applyAlignment="1">
      <alignment horizontal="left" wrapText="1" indent="2"/>
    </xf>
    <xf numFmtId="0" fontId="0" fillId="0" borderId="0" xfId="0" applyFont="1" applyAlignment="1">
      <alignment horizontal="left" wrapText="1" indent="2"/>
    </xf>
    <xf numFmtId="0" fontId="5" fillId="0" borderId="0" xfId="48" applyFont="1" applyBorder="1" applyAlignment="1">
      <alignment horizontal="left" vertical="top" wrapText="1" indent="2"/>
      <protection/>
    </xf>
    <xf numFmtId="0" fontId="0" fillId="0" borderId="0" xfId="0" applyAlignment="1">
      <alignment horizontal="left" indent="2"/>
    </xf>
    <xf numFmtId="0" fontId="5" fillId="0" borderId="0" xfId="0" applyFont="1" applyAlignment="1">
      <alignment horizontal="left" wrapText="1" indent="2"/>
    </xf>
    <xf numFmtId="0" fontId="68" fillId="34" borderId="0" xfId="0" applyFont="1" applyFill="1" applyAlignment="1">
      <alignment vertical="top" wrapText="1"/>
    </xf>
    <xf numFmtId="0" fontId="51" fillId="0" borderId="0" xfId="0" applyFont="1" applyAlignment="1">
      <alignment vertical="top" wrapText="1"/>
    </xf>
    <xf numFmtId="0" fontId="51" fillId="0" borderId="0" xfId="0" applyFont="1" applyAlignment="1">
      <alignment/>
    </xf>
    <xf numFmtId="0" fontId="51" fillId="0" borderId="0" xfId="0" applyFont="1" applyAlignment="1">
      <alignment wrapText="1"/>
    </xf>
    <xf numFmtId="0" fontId="5" fillId="0" borderId="0" xfId="0" applyFont="1" applyAlignment="1">
      <alignment/>
    </xf>
    <xf numFmtId="0" fontId="5" fillId="0" borderId="0" xfId="0" applyFont="1" applyAlignment="1">
      <alignment/>
    </xf>
    <xf numFmtId="2" fontId="5" fillId="0" borderId="0" xfId="0" applyNumberFormat="1" applyFont="1" applyFill="1" applyBorder="1" applyAlignment="1">
      <alignment horizontal="right" wrapText="1"/>
    </xf>
    <xf numFmtId="2" fontId="5" fillId="0" borderId="0" xfId="62" applyNumberFormat="1" applyFont="1" applyFill="1" applyBorder="1" applyAlignment="1">
      <alignment horizontal="right" vertical="top" wrapText="1"/>
      <protection/>
    </xf>
    <xf numFmtId="9" fontId="5" fillId="0" borderId="0" xfId="0" applyNumberFormat="1" applyFont="1" applyFill="1" applyBorder="1" applyAlignment="1">
      <alignment horizontal="right"/>
    </xf>
    <xf numFmtId="9" fontId="5" fillId="0" borderId="0" xfId="62" applyNumberFormat="1" applyFont="1" applyFill="1" applyBorder="1" applyAlignment="1">
      <alignment horizontal="right" vertical="top" wrapText="1"/>
      <protection/>
    </xf>
    <xf numFmtId="9" fontId="5" fillId="0" borderId="0" xfId="0" applyNumberFormat="1" applyFont="1" applyFill="1" applyBorder="1" applyAlignment="1">
      <alignment horizontal="right" vertical="top" wrapText="1"/>
    </xf>
    <xf numFmtId="9" fontId="5" fillId="0" borderId="0" xfId="0" applyNumberFormat="1" applyFont="1" applyFill="1" applyBorder="1" applyAlignment="1">
      <alignment horizontal="right" wrapText="1"/>
    </xf>
    <xf numFmtId="9" fontId="5" fillId="0" borderId="0" xfId="62" applyNumberFormat="1" applyFont="1" applyFill="1" applyBorder="1" applyAlignment="1">
      <alignment horizontal="right" vertical="top"/>
      <protection/>
    </xf>
    <xf numFmtId="9" fontId="5" fillId="0" borderId="1" xfId="0" applyNumberFormat="1" applyFont="1" applyBorder="1" applyAlignment="1">
      <alignment horizontal="center"/>
    </xf>
    <xf numFmtId="9" fontId="5" fillId="0" borderId="1" xfId="62" applyNumberFormat="1" applyFont="1" applyBorder="1" applyAlignment="1">
      <alignment horizontal="center" vertical="top"/>
      <protection/>
    </xf>
    <xf numFmtId="9" fontId="10" fillId="33" borderId="1" xfId="0" applyNumberFormat="1" applyFont="1" applyFill="1" applyBorder="1" applyAlignment="1">
      <alignment horizontal="center" vertical="top" wrapText="1"/>
    </xf>
    <xf numFmtId="9" fontId="5" fillId="0" borderId="1" xfId="0" applyNumberFormat="1" applyFont="1" applyFill="1" applyBorder="1" applyAlignment="1">
      <alignment horizontal="right" vertical="top"/>
    </xf>
    <xf numFmtId="1" fontId="5" fillId="0" borderId="1" xfId="0" applyNumberFormat="1" applyFont="1" applyFill="1" applyBorder="1" applyAlignment="1">
      <alignment horizontal="right" vertical="top" wrapText="1"/>
    </xf>
    <xf numFmtId="0" fontId="5" fillId="0" borderId="0" xfId="0" applyFont="1" applyAlignment="1">
      <alignment/>
    </xf>
    <xf numFmtId="0" fontId="5" fillId="0" borderId="0" xfId="0" applyFont="1" applyAlignment="1">
      <alignment/>
    </xf>
    <xf numFmtId="0" fontId="68" fillId="33" borderId="1" xfId="0" applyFont="1" applyFill="1" applyBorder="1" applyAlignment="1">
      <alignment vertical="top" wrapText="1"/>
    </xf>
    <xf numFmtId="1" fontId="68" fillId="0" borderId="1" xfId="62" applyNumberFormat="1" applyFont="1" applyBorder="1" applyAlignment="1">
      <alignment vertical="top" wrapText="1"/>
      <protection/>
    </xf>
    <xf numFmtId="0" fontId="0" fillId="0" borderId="0" xfId="0" applyAlignment="1">
      <alignment/>
    </xf>
    <xf numFmtId="0" fontId="0" fillId="0" borderId="0" xfId="0" applyAlignment="1">
      <alignment wrapText="1"/>
    </xf>
    <xf numFmtId="0" fontId="5" fillId="0" borderId="0" xfId="0" applyFont="1" applyAlignment="1">
      <alignment/>
    </xf>
    <xf numFmtId="0" fontId="5" fillId="0" borderId="0" xfId="0" applyFont="1" applyAlignment="1">
      <alignment/>
    </xf>
    <xf numFmtId="0" fontId="5" fillId="0" borderId="0" xfId="62" applyFont="1" applyBorder="1" applyAlignment="1">
      <alignment vertical="top" wrapText="1"/>
      <protection/>
    </xf>
    <xf numFmtId="0" fontId="0" fillId="0" borderId="0" xfId="0" applyAlignment="1">
      <alignment/>
    </xf>
    <xf numFmtId="0" fontId="0" fillId="0" borderId="0" xfId="0" applyAlignment="1">
      <alignment/>
    </xf>
    <xf numFmtId="0" fontId="5" fillId="0" borderId="0" xfId="0" applyFont="1" applyAlignment="1">
      <alignment/>
    </xf>
    <xf numFmtId="0" fontId="71" fillId="0" borderId="0" xfId="0" applyFont="1" applyAlignment="1">
      <alignment/>
    </xf>
    <xf numFmtId="164" fontId="5" fillId="0" borderId="0" xfId="0" applyNumberFormat="1" applyFont="1" applyBorder="1" applyAlignment="1">
      <alignment horizontal="right"/>
    </xf>
    <xf numFmtId="10" fontId="5" fillId="0" borderId="1" xfId="0" applyNumberFormat="1" applyFont="1" applyBorder="1" applyAlignment="1">
      <alignment horizontal="right"/>
    </xf>
    <xf numFmtId="0" fontId="0" fillId="0" borderId="0" xfId="0" applyAlignment="1">
      <alignment/>
    </xf>
    <xf numFmtId="0" fontId="5" fillId="0" borderId="0" xfId="0" applyFont="1" applyAlignment="1">
      <alignment/>
    </xf>
    <xf numFmtId="0" fontId="0" fillId="0" borderId="0" xfId="0" applyAlignment="1">
      <alignment/>
    </xf>
    <xf numFmtId="0" fontId="0" fillId="0" borderId="0" xfId="0" applyBorder="1" applyAlignment="1">
      <alignment/>
    </xf>
    <xf numFmtId="0" fontId="72" fillId="35" borderId="0" xfId="0" applyFont="1" applyFill="1" applyBorder="1" applyAlignment="1">
      <alignment horizontal="center"/>
    </xf>
    <xf numFmtId="0" fontId="66" fillId="0" borderId="0" xfId="0" applyFont="1" applyAlignment="1">
      <alignment/>
    </xf>
    <xf numFmtId="0" fontId="73" fillId="0" borderId="0" xfId="0" applyFont="1" applyAlignment="1">
      <alignment horizontal="center" vertical="center"/>
    </xf>
    <xf numFmtId="0" fontId="0" fillId="0" borderId="0" xfId="0" applyAlignment="1">
      <alignment horizontal="center"/>
    </xf>
    <xf numFmtId="3" fontId="0" fillId="0" borderId="0" xfId="0" applyNumberFormat="1" applyAlignment="1">
      <alignment/>
    </xf>
    <xf numFmtId="164" fontId="0" fillId="0" borderId="0" xfId="0" applyNumberFormat="1" applyAlignment="1">
      <alignment/>
    </xf>
    <xf numFmtId="0" fontId="28" fillId="0" borderId="0" xfId="0" applyFont="1" applyFill="1" applyBorder="1" applyAlignment="1">
      <alignment/>
    </xf>
    <xf numFmtId="164" fontId="0" fillId="0" borderId="0" xfId="0" applyNumberFormat="1" applyBorder="1" applyAlignment="1">
      <alignment/>
    </xf>
    <xf numFmtId="0" fontId="0" fillId="0" borderId="0" xfId="0" applyFont="1" applyAlignment="1">
      <alignment/>
    </xf>
    <xf numFmtId="0" fontId="0" fillId="0" borderId="0" xfId="0" applyAlignment="1">
      <alignment/>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Alignment="1">
      <alignment wrapText="1"/>
    </xf>
    <xf numFmtId="0" fontId="5" fillId="0" borderId="0" xfId="0" applyFont="1" applyAlignment="1">
      <alignment/>
    </xf>
    <xf numFmtId="0" fontId="0" fillId="0" borderId="0" xfId="0" applyAlignment="1">
      <alignment/>
    </xf>
    <xf numFmtId="3" fontId="5" fillId="0" borderId="1" xfId="0" applyNumberFormat="1" applyFont="1" applyBorder="1" applyAlignment="1">
      <alignment/>
    </xf>
    <xf numFmtId="164" fontId="5" fillId="0" borderId="1" xfId="0" applyNumberFormat="1" applyFont="1" applyBorder="1" applyAlignment="1">
      <alignment/>
    </xf>
    <xf numFmtId="0" fontId="0" fillId="0" borderId="0" xfId="0" applyAlignment="1">
      <alignment/>
    </xf>
    <xf numFmtId="0" fontId="5" fillId="0" borderId="0" xfId="0" applyFont="1" applyAlignment="1">
      <alignment/>
    </xf>
    <xf numFmtId="164" fontId="0" fillId="0" borderId="0" xfId="0" applyNumberFormat="1" applyFill="1" applyBorder="1" applyAlignment="1">
      <alignment/>
    </xf>
    <xf numFmtId="2" fontId="5" fillId="0" borderId="1" xfId="0" applyNumberFormat="1" applyFont="1" applyBorder="1" applyAlignment="1">
      <alignment/>
    </xf>
    <xf numFmtId="0" fontId="5" fillId="0" borderId="1" xfId="0" applyFont="1" applyBorder="1" applyAlignment="1">
      <alignment/>
    </xf>
    <xf numFmtId="3" fontId="5" fillId="0" borderId="1" xfId="0" applyNumberFormat="1" applyFont="1" applyBorder="1" applyAlignment="1">
      <alignment/>
    </xf>
    <xf numFmtId="3" fontId="0" fillId="0" borderId="1" xfId="0" applyNumberFormat="1" applyBorder="1" applyAlignment="1">
      <alignment/>
    </xf>
    <xf numFmtId="0" fontId="5" fillId="0" borderId="0" xfId="0" applyFont="1"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Font="1" applyAlignment="1">
      <alignment wrapText="1"/>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vertical="top"/>
    </xf>
    <xf numFmtId="0" fontId="7"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74"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left" vertical="top"/>
    </xf>
    <xf numFmtId="0" fontId="9" fillId="0" borderId="0" xfId="56" applyFont="1" applyAlignment="1" applyProtection="1">
      <alignment horizontal="left" vertical="top"/>
      <protection/>
    </xf>
    <xf numFmtId="0" fontId="5" fillId="0" borderId="0" xfId="0" applyFont="1" applyAlignment="1">
      <alignment horizontal="left" vertical="top" wrapText="1"/>
    </xf>
    <xf numFmtId="0" fontId="7" fillId="0" borderId="0" xfId="0" applyFont="1" applyAlignment="1">
      <alignment horizontal="left" vertical="top"/>
    </xf>
    <xf numFmtId="0" fontId="5" fillId="0" borderId="0" xfId="0" applyFont="1" applyAlignment="1">
      <alignment horizontal="center" vertical="top"/>
    </xf>
    <xf numFmtId="0" fontId="7" fillId="0" borderId="0" xfId="0" applyFont="1" applyAlignment="1">
      <alignment horizontal="center" vertical="top"/>
    </xf>
    <xf numFmtId="0" fontId="9" fillId="0" borderId="0" xfId="56" applyFont="1" applyAlignment="1" applyProtection="1">
      <alignment horizontal="left" vertical="top" wrapText="1"/>
      <protection/>
    </xf>
    <xf numFmtId="0" fontId="9" fillId="0" borderId="0" xfId="56" applyFont="1" applyAlignment="1" applyProtection="1">
      <alignment vertical="top"/>
      <protection/>
    </xf>
    <xf numFmtId="0" fontId="5" fillId="0" borderId="0" xfId="0" applyFont="1" applyAlignment="1" applyProtection="1">
      <alignment vertical="top"/>
      <protection/>
    </xf>
    <xf numFmtId="0" fontId="5" fillId="0" borderId="1" xfId="0" applyFont="1" applyBorder="1" applyAlignment="1">
      <alignment/>
    </xf>
    <xf numFmtId="164" fontId="5" fillId="0" borderId="1" xfId="0" applyNumberFormat="1" applyFont="1" applyBorder="1" applyAlignment="1">
      <alignment/>
    </xf>
    <xf numFmtId="164" fontId="5" fillId="0" borderId="0" xfId="0" applyNumberFormat="1" applyFont="1" applyAlignment="1">
      <alignment/>
    </xf>
    <xf numFmtId="0" fontId="68" fillId="0" borderId="1" xfId="0" applyFont="1" applyBorder="1" applyAlignment="1">
      <alignment horizontal="left"/>
    </xf>
    <xf numFmtId="9" fontId="68" fillId="0" borderId="1" xfId="0" applyNumberFormat="1" applyFont="1" applyBorder="1" applyAlignment="1">
      <alignment/>
    </xf>
    <xf numFmtId="0" fontId="5" fillId="0" borderId="0" xfId="0" applyFont="1" applyBorder="1" applyAlignment="1">
      <alignment/>
    </xf>
    <xf numFmtId="0" fontId="19" fillId="0" borderId="1" xfId="0" applyFont="1" applyBorder="1" applyAlignment="1">
      <alignment/>
    </xf>
    <xf numFmtId="0" fontId="19" fillId="0" borderId="0" xfId="0" applyFont="1" applyFill="1" applyBorder="1" applyAlignment="1">
      <alignment/>
    </xf>
    <xf numFmtId="0" fontId="7" fillId="35" borderId="13" xfId="0" applyFont="1" applyFill="1" applyBorder="1" applyAlignment="1">
      <alignment horizontal="center" wrapText="1"/>
    </xf>
    <xf numFmtId="0" fontId="5" fillId="35" borderId="13" xfId="0" applyFont="1" applyFill="1" applyBorder="1" applyAlignment="1">
      <alignment vertical="center" wrapText="1"/>
    </xf>
    <xf numFmtId="3" fontId="5" fillId="35" borderId="13" xfId="0" applyNumberFormat="1" applyFont="1" applyFill="1" applyBorder="1" applyAlignment="1">
      <alignment vertical="center" wrapText="1"/>
    </xf>
    <xf numFmtId="164" fontId="5" fillId="35" borderId="13" xfId="0" applyNumberFormat="1" applyFont="1" applyFill="1" applyBorder="1" applyAlignment="1">
      <alignment vertical="center" wrapText="1"/>
    </xf>
    <xf numFmtId="0" fontId="5" fillId="35" borderId="0" xfId="0" applyFont="1" applyFill="1" applyBorder="1" applyAlignment="1">
      <alignment vertical="center" wrapText="1"/>
    </xf>
    <xf numFmtId="3" fontId="5" fillId="35" borderId="0" xfId="0" applyNumberFormat="1" applyFont="1" applyFill="1" applyBorder="1" applyAlignment="1">
      <alignment vertical="center" wrapText="1"/>
    </xf>
    <xf numFmtId="164" fontId="5" fillId="35" borderId="0" xfId="0" applyNumberFormat="1" applyFont="1" applyFill="1" applyBorder="1" applyAlignment="1">
      <alignment vertical="center" wrapText="1"/>
    </xf>
    <xf numFmtId="3" fontId="5" fillId="35" borderId="13" xfId="0" applyNumberFormat="1" applyFont="1" applyFill="1" applyBorder="1" applyAlignment="1">
      <alignment vertical="top" wrapText="1"/>
    </xf>
    <xf numFmtId="0" fontId="5" fillId="0" borderId="0" xfId="0" applyFont="1" applyAlignment="1">
      <alignment/>
    </xf>
    <xf numFmtId="0" fontId="0" fillId="0" borderId="0" xfId="0"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Font="1" applyAlignment="1">
      <alignment wrapText="1"/>
    </xf>
    <xf numFmtId="2" fontId="5" fillId="33" borderId="0" xfId="0" applyNumberFormat="1" applyFont="1" applyFill="1" applyBorder="1" applyAlignment="1">
      <alignment vertical="top" wrapText="1"/>
    </xf>
    <xf numFmtId="2" fontId="0" fillId="0" borderId="0" xfId="0" applyNumberFormat="1" applyBorder="1" applyAlignment="1">
      <alignment/>
    </xf>
    <xf numFmtId="2" fontId="0" fillId="0" borderId="0" xfId="0" applyNumberFormat="1" applyAlignment="1">
      <alignment/>
    </xf>
    <xf numFmtId="0" fontId="7" fillId="35" borderId="13" xfId="0" applyFont="1" applyFill="1" applyBorder="1" applyAlignment="1">
      <alignment horizontal="center" wrapText="1"/>
    </xf>
    <xf numFmtId="0" fontId="7" fillId="35" borderId="14" xfId="0" applyFont="1" applyFill="1" applyBorder="1" applyAlignment="1">
      <alignment horizontal="center" wrapText="1"/>
    </xf>
    <xf numFmtId="164" fontId="5" fillId="35" borderId="14" xfId="0" applyNumberFormat="1" applyFont="1" applyFill="1" applyBorder="1" applyAlignment="1">
      <alignment vertical="top" wrapText="1"/>
    </xf>
    <xf numFmtId="164" fontId="5" fillId="35" borderId="13" xfId="0" applyNumberFormat="1" applyFont="1" applyFill="1" applyBorder="1" applyAlignment="1">
      <alignment vertical="top" wrapText="1"/>
    </xf>
    <xf numFmtId="0" fontId="5" fillId="0" borderId="15" xfId="61" applyFont="1" applyBorder="1">
      <alignment/>
      <protection/>
    </xf>
    <xf numFmtId="0" fontId="5" fillId="0" borderId="16" xfId="61" applyFont="1" applyBorder="1">
      <alignment/>
      <protection/>
    </xf>
    <xf numFmtId="0" fontId="5" fillId="0" borderId="17" xfId="61" applyFont="1" applyBorder="1">
      <alignment/>
      <protection/>
    </xf>
    <xf numFmtId="0" fontId="5" fillId="0" borderId="18" xfId="61" applyFont="1" applyBorder="1">
      <alignment/>
      <protection/>
    </xf>
    <xf numFmtId="0" fontId="5" fillId="0" borderId="19" xfId="61" applyFont="1" applyBorder="1">
      <alignment/>
      <protection/>
    </xf>
    <xf numFmtId="0" fontId="5" fillId="0" borderId="20" xfId="61" applyFont="1" applyBorder="1">
      <alignment/>
      <protection/>
    </xf>
    <xf numFmtId="3" fontId="5" fillId="0" borderId="20" xfId="61" applyNumberFormat="1" applyFont="1" applyBorder="1">
      <alignment/>
      <protection/>
    </xf>
    <xf numFmtId="0" fontId="5" fillId="0" borderId="21" xfId="61" applyFont="1" applyBorder="1">
      <alignment/>
      <protection/>
    </xf>
    <xf numFmtId="3" fontId="5" fillId="0" borderId="1" xfId="61" applyNumberFormat="1" applyFont="1" applyBorder="1">
      <alignment/>
      <protection/>
    </xf>
    <xf numFmtId="0" fontId="75" fillId="35" borderId="18" xfId="0" applyFont="1" applyFill="1" applyBorder="1" applyAlignment="1">
      <alignment vertical="center"/>
    </xf>
    <xf numFmtId="0" fontId="5" fillId="0" borderId="1" xfId="61" applyFont="1" applyBorder="1">
      <alignment/>
      <protection/>
    </xf>
    <xf numFmtId="3" fontId="5" fillId="0" borderId="1" xfId="61" applyNumberFormat="1" applyFont="1" applyBorder="1">
      <alignment/>
      <protection/>
    </xf>
    <xf numFmtId="3" fontId="5" fillId="0" borderId="1" xfId="0" applyNumberFormat="1" applyFont="1" applyBorder="1" applyAlignment="1">
      <alignment/>
    </xf>
    <xf numFmtId="0" fontId="5" fillId="0" borderId="1" xfId="61" applyFont="1" applyBorder="1" applyAlignment="1">
      <alignment wrapText="1"/>
      <protection/>
    </xf>
    <xf numFmtId="0" fontId="0" fillId="0" borderId="1" xfId="0" applyBorder="1" applyAlignment="1">
      <alignment/>
    </xf>
    <xf numFmtId="0" fontId="5" fillId="0" borderId="1" xfId="61" applyFont="1" applyBorder="1" applyAlignment="1">
      <alignment/>
      <protection/>
    </xf>
    <xf numFmtId="0" fontId="0" fillId="0" borderId="1" xfId="0" applyBorder="1" applyAlignment="1">
      <alignment/>
    </xf>
    <xf numFmtId="0" fontId="5" fillId="0" borderId="1" xfId="61" applyFont="1" applyBorder="1" applyAlignment="1">
      <alignment horizontal="left"/>
      <protection/>
    </xf>
    <xf numFmtId="164" fontId="5" fillId="0" borderId="1" xfId="61" applyNumberFormat="1" applyFont="1" applyBorder="1">
      <alignment/>
      <protection/>
    </xf>
    <xf numFmtId="0" fontId="75" fillId="35" borderId="1" xfId="0" applyFont="1" applyFill="1" applyBorder="1" applyAlignment="1">
      <alignment vertical="center"/>
    </xf>
    <xf numFmtId="0" fontId="5" fillId="0" borderId="1" xfId="0" applyFont="1" applyBorder="1" applyAlignment="1">
      <alignment wrapText="1"/>
    </xf>
    <xf numFmtId="164" fontId="5" fillId="0" borderId="1" xfId="0" applyNumberFormat="1" applyFont="1" applyFill="1" applyBorder="1" applyAlignment="1">
      <alignment/>
    </xf>
    <xf numFmtId="0" fontId="5" fillId="35" borderId="1" xfId="0" applyFont="1" applyFill="1" applyBorder="1" applyAlignment="1">
      <alignment/>
    </xf>
    <xf numFmtId="0" fontId="0" fillId="0" borderId="0" xfId="0" applyAlignment="1">
      <alignment/>
    </xf>
    <xf numFmtId="10" fontId="5" fillId="0" borderId="0" xfId="0" applyNumberFormat="1" applyFont="1" applyBorder="1" applyAlignment="1">
      <alignment/>
    </xf>
    <xf numFmtId="0" fontId="0" fillId="0" borderId="0" xfId="0" applyAlignment="1">
      <alignment/>
    </xf>
    <xf numFmtId="0" fontId="5" fillId="0" borderId="0" xfId="0" applyFont="1" applyAlignment="1">
      <alignment vertical="top"/>
    </xf>
    <xf numFmtId="0" fontId="5" fillId="0" borderId="0" xfId="62" applyFont="1" applyBorder="1" applyAlignment="1">
      <alignment vertical="top" wrapText="1"/>
      <protection/>
    </xf>
    <xf numFmtId="0" fontId="0" fillId="0" borderId="0" xfId="0" applyAlignment="1">
      <alignment wrapText="1"/>
    </xf>
    <xf numFmtId="0" fontId="5" fillId="0" borderId="0" xfId="0" applyFont="1" applyAlignment="1">
      <alignment/>
    </xf>
    <xf numFmtId="0" fontId="76" fillId="0" borderId="0" xfId="0" applyFont="1" applyAlignment="1">
      <alignment horizontal="center" readingOrder="1"/>
    </xf>
    <xf numFmtId="0" fontId="0" fillId="0" borderId="0" xfId="0" applyFont="1" applyAlignment="1">
      <alignment wrapText="1"/>
    </xf>
    <xf numFmtId="0" fontId="5" fillId="0" borderId="0" xfId="62" applyFont="1" applyBorder="1" applyAlignment="1">
      <alignment vertical="top" wrapText="1"/>
      <protection/>
    </xf>
    <xf numFmtId="0" fontId="0" fillId="0" borderId="0" xfId="0" applyAlignment="1">
      <alignment/>
    </xf>
    <xf numFmtId="0" fontId="5" fillId="0" borderId="0" xfId="0" applyFont="1" applyAlignment="1">
      <alignment/>
    </xf>
    <xf numFmtId="0" fontId="0" fillId="0" borderId="0" xfId="0" applyAlignment="1">
      <alignment/>
    </xf>
    <xf numFmtId="0" fontId="5" fillId="0" borderId="0" xfId="62" applyFont="1" applyBorder="1" applyAlignment="1">
      <alignment vertical="top" wrapText="1"/>
      <protection/>
    </xf>
    <xf numFmtId="0" fontId="0" fillId="0" borderId="0" xfId="0" applyAlignment="1">
      <alignment/>
    </xf>
    <xf numFmtId="0" fontId="9" fillId="0" borderId="0" xfId="56" applyBorder="1" applyAlignment="1" applyProtection="1">
      <alignment vertical="top" wrapText="1"/>
      <protection/>
    </xf>
    <xf numFmtId="0" fontId="5" fillId="0" borderId="0" xfId="0" applyFont="1" applyAlignment="1">
      <alignment wrapText="1"/>
    </xf>
    <xf numFmtId="0" fontId="5" fillId="0" borderId="0" xfId="0" applyFont="1" applyAlignment="1">
      <alignment/>
    </xf>
    <xf numFmtId="0" fontId="5" fillId="33" borderId="0" xfId="0" applyFont="1" applyFill="1" applyBorder="1" applyAlignment="1">
      <alignment vertical="top" wrapText="1"/>
    </xf>
    <xf numFmtId="0" fontId="0" fillId="0" borderId="0" xfId="0" applyAlignment="1">
      <alignment/>
    </xf>
    <xf numFmtId="0" fontId="5" fillId="0" borderId="0" xfId="0" applyFont="1" applyAlignment="1">
      <alignment vertical="top" wrapText="1"/>
    </xf>
    <xf numFmtId="0" fontId="5" fillId="33" borderId="0" xfId="0" applyNumberFormat="1" applyFont="1" applyFill="1" applyBorder="1" applyAlignment="1">
      <alignment vertical="top" wrapText="1"/>
    </xf>
    <xf numFmtId="0" fontId="0" fillId="0" borderId="0" xfId="0" applyFont="1" applyAlignment="1">
      <alignment wrapTex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vertical="top"/>
    </xf>
    <xf numFmtId="0" fontId="12" fillId="0" borderId="0" xfId="0" applyFont="1" applyAlignment="1">
      <alignment horizontal="left" vertical="top"/>
    </xf>
    <xf numFmtId="0" fontId="5" fillId="0" borderId="0" xfId="0" applyFont="1" applyAlignment="1">
      <alignment vertical="top"/>
    </xf>
    <xf numFmtId="0" fontId="13" fillId="0" borderId="0" xfId="0" applyFont="1" applyAlignment="1">
      <alignment horizontal="center" vertical="top"/>
    </xf>
    <xf numFmtId="0" fontId="9" fillId="0" borderId="0" xfId="56" applyAlignment="1" applyProtection="1">
      <alignment vertical="top"/>
      <protection/>
    </xf>
    <xf numFmtId="0" fontId="9" fillId="0" borderId="0" xfId="56" applyAlignment="1" applyProtection="1">
      <alignment horizontal="left" vertical="top"/>
      <protection/>
    </xf>
    <xf numFmtId="0" fontId="5" fillId="0" borderId="0" xfId="0" applyFont="1" applyAlignment="1">
      <alignment horizontal="left" vertical="top"/>
    </xf>
    <xf numFmtId="0" fontId="68" fillId="0" borderId="1" xfId="0" applyFont="1" applyBorder="1" applyAlignment="1">
      <alignment horizontal="center"/>
    </xf>
    <xf numFmtId="0" fontId="0" fillId="0" borderId="0" xfId="0" applyAlignment="1">
      <alignment/>
    </xf>
    <xf numFmtId="0" fontId="9" fillId="0" borderId="0" xfId="56" applyAlignment="1" applyProtection="1">
      <alignment vertical="top"/>
      <protection/>
    </xf>
    <xf numFmtId="0" fontId="5" fillId="33" borderId="0" xfId="0" applyNumberFormat="1" applyFont="1" applyFill="1" applyBorder="1" applyAlignment="1">
      <alignment vertical="top" wrapText="1"/>
    </xf>
    <xf numFmtId="0" fontId="5" fillId="33" borderId="0" xfId="0" applyFont="1" applyFill="1" applyBorder="1" applyAlignment="1">
      <alignment vertical="top" wrapText="1"/>
    </xf>
    <xf numFmtId="0" fontId="0" fillId="0" borderId="0" xfId="0" applyFont="1" applyAlignment="1">
      <alignment wrapText="1"/>
    </xf>
    <xf numFmtId="0" fontId="10" fillId="33" borderId="0" xfId="0" applyFont="1" applyFill="1" applyBorder="1" applyAlignment="1">
      <alignment wrapText="1"/>
    </xf>
    <xf numFmtId="0" fontId="5" fillId="0" borderId="0" xfId="0" applyFont="1" applyAlignment="1">
      <alignment horizontal="left" vertical="top" indent="4"/>
    </xf>
    <xf numFmtId="0" fontId="9" fillId="0" borderId="0" xfId="56" applyFont="1" applyAlignment="1" applyProtection="1">
      <alignment horizontal="center" vertical="top"/>
      <protection/>
    </xf>
    <xf numFmtId="0" fontId="5" fillId="0" borderId="0" xfId="0" applyFont="1" applyAlignment="1">
      <alignment horizontal="left" vertical="top" indent="2"/>
    </xf>
    <xf numFmtId="0" fontId="5" fillId="0" borderId="0" xfId="0" applyFont="1" applyAlignment="1">
      <alignment horizontal="left" vertical="top" indent="11"/>
    </xf>
    <xf numFmtId="0" fontId="5" fillId="0" borderId="0" xfId="0" applyFont="1" applyAlignment="1">
      <alignment horizontal="left" vertical="top" wrapText="1" indent="11"/>
    </xf>
    <xf numFmtId="0" fontId="77" fillId="0" borderId="0" xfId="0" applyFont="1" applyAlignment="1">
      <alignment horizontal="center"/>
    </xf>
    <xf numFmtId="0" fontId="77" fillId="0" borderId="0" xfId="0" applyFont="1" applyAlignment="1">
      <alignment/>
    </xf>
    <xf numFmtId="0" fontId="77" fillId="0" borderId="0" xfId="0" applyFont="1" applyAlignment="1">
      <alignment horizontal="left" indent="4"/>
    </xf>
    <xf numFmtId="0" fontId="77" fillId="0" borderId="0" xfId="0" applyFont="1" applyAlignment="1">
      <alignment horizontal="center" vertical="top" wrapText="1"/>
    </xf>
    <xf numFmtId="0" fontId="0" fillId="0" borderId="0" xfId="0" applyAlignment="1">
      <alignment vertical="top" wrapText="1"/>
    </xf>
    <xf numFmtId="0" fontId="77"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0" applyFont="1" applyAlignment="1">
      <alignment horizontal="center" vertical="top"/>
    </xf>
    <xf numFmtId="0" fontId="5" fillId="0" borderId="0" xfId="0" applyFont="1" applyAlignment="1">
      <alignment horizontal="center" vertical="top"/>
    </xf>
    <xf numFmtId="0" fontId="7" fillId="0" borderId="0" xfId="0" applyFont="1" applyAlignment="1">
      <alignment/>
    </xf>
    <xf numFmtId="0" fontId="5" fillId="0" borderId="0" xfId="0" applyFont="1" applyAlignment="1">
      <alignment/>
    </xf>
    <xf numFmtId="0" fontId="12" fillId="0" borderId="0" xfId="0" applyFont="1" applyAlignment="1">
      <alignment horizontal="left" vertical="top"/>
    </xf>
    <xf numFmtId="0" fontId="5" fillId="0" borderId="0" xfId="0" applyFont="1" applyAlignment="1">
      <alignment vertical="top"/>
    </xf>
    <xf numFmtId="0" fontId="12" fillId="0" borderId="0" xfId="0" applyFont="1" applyAlignment="1">
      <alignment horizontal="center" vertical="top"/>
    </xf>
    <xf numFmtId="0" fontId="13" fillId="0" borderId="0" xfId="0" applyFont="1" applyAlignment="1">
      <alignment horizontal="center" vertical="top"/>
    </xf>
    <xf numFmtId="0" fontId="14" fillId="0" borderId="0" xfId="0" applyFont="1" applyAlignment="1">
      <alignment horizontal="center" vertical="top" wrapText="1"/>
    </xf>
    <xf numFmtId="0" fontId="0" fillId="0" borderId="0" xfId="0" applyAlignment="1">
      <alignment vertical="top"/>
    </xf>
    <xf numFmtId="0" fontId="5" fillId="33" borderId="0" xfId="0" applyNumberFormat="1" applyFont="1" applyFill="1" applyBorder="1" applyAlignment="1">
      <alignment vertical="top" wrapText="1"/>
    </xf>
    <xf numFmtId="0" fontId="0" fillId="0" borderId="0" xfId="0" applyFont="1" applyAlignment="1">
      <alignment wrapText="1"/>
    </xf>
    <xf numFmtId="0" fontId="0" fillId="0" borderId="0" xfId="0" applyAlignment="1">
      <alignment/>
    </xf>
    <xf numFmtId="0" fontId="5" fillId="0" borderId="0" xfId="0" applyFont="1" applyAlignment="1">
      <alignment/>
    </xf>
    <xf numFmtId="0" fontId="5" fillId="0" borderId="0" xfId="0" applyFont="1" applyAlignment="1">
      <alignment horizontal="left" indent="4"/>
    </xf>
    <xf numFmtId="0" fontId="5" fillId="0" borderId="0" xfId="0" applyFont="1" applyAlignment="1">
      <alignment horizontal="left" indent="2"/>
    </xf>
    <xf numFmtId="0" fontId="5" fillId="0" borderId="0" xfId="0" applyFont="1" applyAlignment="1">
      <alignment horizontal="left" vertical="top" indent="2"/>
    </xf>
    <xf numFmtId="0" fontId="5" fillId="0" borderId="0" xfId="0" applyFont="1" applyAlignment="1">
      <alignment horizontal="left" indent="1"/>
    </xf>
    <xf numFmtId="0" fontId="5" fillId="0" borderId="0" xfId="62" applyFont="1" applyBorder="1" applyAlignment="1">
      <alignment wrapText="1"/>
      <protection/>
    </xf>
    <xf numFmtId="0" fontId="5" fillId="0" borderId="0" xfId="0" applyFont="1" applyAlignment="1">
      <alignment wrapText="1"/>
    </xf>
    <xf numFmtId="0" fontId="19" fillId="0" borderId="0" xfId="62" applyFont="1" applyBorder="1" applyAlignment="1">
      <alignment horizontal="left" wrapText="1" indent="4"/>
      <protection/>
    </xf>
    <xf numFmtId="0" fontId="23" fillId="0" borderId="0" xfId="0" applyFont="1" applyAlignment="1">
      <alignment horizontal="left" wrapText="1" indent="4"/>
    </xf>
    <xf numFmtId="0" fontId="5" fillId="0" borderId="0" xfId="62" applyFont="1" applyBorder="1" applyAlignment="1">
      <alignment/>
      <protection/>
    </xf>
    <xf numFmtId="0" fontId="9" fillId="33" borderId="0" xfId="56" applyFill="1" applyBorder="1" applyAlignment="1" applyProtection="1">
      <alignment horizontal="center" vertical="top" wrapText="1"/>
      <protection/>
    </xf>
    <xf numFmtId="0" fontId="9" fillId="0" borderId="0" xfId="56" applyAlignment="1" applyProtection="1">
      <alignment horizontal="center" wrapText="1"/>
      <protection/>
    </xf>
    <xf numFmtId="0" fontId="9" fillId="0" borderId="0" xfId="56" applyAlignment="1" applyProtection="1">
      <alignment/>
      <protection/>
    </xf>
    <xf numFmtId="0" fontId="0" fillId="0" borderId="0" xfId="0" applyFont="1" applyAlignment="1">
      <alignment wrapText="1"/>
    </xf>
    <xf numFmtId="2" fontId="5" fillId="33" borderId="0" xfId="0" applyNumberFormat="1" applyFont="1" applyFill="1" applyBorder="1" applyAlignment="1">
      <alignment vertical="top" wrapText="1"/>
    </xf>
    <xf numFmtId="2" fontId="0" fillId="0" borderId="0" xfId="0" applyNumberFormat="1" applyBorder="1" applyAlignment="1">
      <alignment/>
    </xf>
    <xf numFmtId="2" fontId="0" fillId="0" borderId="0" xfId="0" applyNumberFormat="1" applyAlignment="1">
      <alignment/>
    </xf>
    <xf numFmtId="0" fontId="7" fillId="0" borderId="0" xfId="0" applyFont="1" applyBorder="1" applyAlignment="1">
      <alignment wrapText="1"/>
    </xf>
    <xf numFmtId="0" fontId="3" fillId="0" borderId="0" xfId="0" applyFont="1" applyAlignment="1">
      <alignment wrapText="1"/>
    </xf>
    <xf numFmtId="0" fontId="5" fillId="33" borderId="0" xfId="0" applyFont="1" applyFill="1" applyBorder="1" applyAlignment="1">
      <alignment horizontal="center" vertical="top" wrapText="1"/>
    </xf>
    <xf numFmtId="0" fontId="0" fillId="0" borderId="0" xfId="0" applyFont="1" applyAlignment="1">
      <alignment horizontal="center" wrapText="1"/>
    </xf>
    <xf numFmtId="0" fontId="17" fillId="0" borderId="0" xfId="0" applyFont="1" applyAlignment="1">
      <alignment wrapText="1"/>
    </xf>
    <xf numFmtId="0" fontId="7" fillId="0" borderId="0" xfId="56" applyFont="1" applyBorder="1" applyAlignment="1" applyProtection="1">
      <alignment wrapText="1" shrinkToFit="1"/>
      <protection/>
    </xf>
    <xf numFmtId="0" fontId="5" fillId="0" borderId="0" xfId="0" applyFont="1" applyAlignment="1">
      <alignment vertical="top" wrapText="1"/>
    </xf>
    <xf numFmtId="0" fontId="5" fillId="0" borderId="0" xfId="62" applyFont="1" applyBorder="1" applyAlignment="1">
      <alignment vertical="top" wrapText="1"/>
      <protection/>
    </xf>
    <xf numFmtId="0" fontId="7" fillId="35" borderId="13" xfId="0" applyFont="1" applyFill="1" applyBorder="1" applyAlignment="1">
      <alignment horizontal="center" wrapText="1"/>
    </xf>
    <xf numFmtId="0" fontId="68" fillId="0" borderId="13" xfId="0" applyFont="1" applyBorder="1" applyAlignment="1">
      <alignment/>
    </xf>
    <xf numFmtId="0" fontId="9" fillId="0" borderId="0" xfId="56" applyBorder="1" applyAlignment="1" applyProtection="1">
      <alignment horizontal="center" vertical="top" wrapText="1"/>
      <protection/>
    </xf>
    <xf numFmtId="0" fontId="70" fillId="0" borderId="0" xfId="0" applyFont="1" applyAlignment="1">
      <alignment horizontal="left" vertical="center"/>
    </xf>
    <xf numFmtId="0" fontId="5" fillId="0" borderId="0" xfId="0" applyFont="1" applyAlignment="1">
      <alignment horizontal="left"/>
    </xf>
    <xf numFmtId="0" fontId="68" fillId="0" borderId="0" xfId="0" applyFont="1" applyAlignment="1">
      <alignment horizontal="left" vertical="center" wrapText="1"/>
    </xf>
    <xf numFmtId="0" fontId="0" fillId="0" borderId="0" xfId="0" applyFont="1" applyAlignment="1">
      <alignment/>
    </xf>
    <xf numFmtId="0" fontId="5" fillId="0" borderId="1" xfId="0" applyFont="1" applyBorder="1" applyAlignment="1">
      <alignment/>
    </xf>
    <xf numFmtId="0" fontId="5" fillId="0" borderId="0" xfId="56" applyFont="1" applyAlignment="1" applyProtection="1">
      <alignment vertical="center" wrapText="1"/>
      <protection/>
    </xf>
    <xf numFmtId="0" fontId="78" fillId="0" borderId="0" xfId="0" applyFont="1" applyAlignment="1">
      <alignment horizontal="left" readingOrder="1"/>
    </xf>
    <xf numFmtId="0" fontId="17" fillId="0" borderId="0" xfId="0" applyFont="1" applyAlignment="1">
      <alignment horizontal="left" readingOrder="1"/>
    </xf>
    <xf numFmtId="0" fontId="9" fillId="0" borderId="0" xfId="56" applyBorder="1" applyAlignment="1" applyProtection="1">
      <alignment horizontal="left" vertical="top" wrapText="1" indent="4"/>
      <protection/>
    </xf>
    <xf numFmtId="0" fontId="9" fillId="0" borderId="0" xfId="56" applyAlignment="1" applyProtection="1">
      <alignment horizontal="left" wrapText="1" indent="4"/>
      <protection/>
    </xf>
    <xf numFmtId="2" fontId="5" fillId="0" borderId="1" xfId="0" applyNumberFormat="1" applyFont="1" applyBorder="1" applyAlignment="1">
      <alignment/>
    </xf>
    <xf numFmtId="0" fontId="0" fillId="0" borderId="1" xfId="0" applyBorder="1" applyAlignment="1">
      <alignment/>
    </xf>
    <xf numFmtId="2" fontId="5" fillId="0" borderId="22" xfId="0" applyNumberFormat="1" applyFont="1" applyBorder="1" applyAlignment="1">
      <alignment/>
    </xf>
    <xf numFmtId="0" fontId="0" fillId="0" borderId="23" xfId="0" applyBorder="1" applyAlignment="1">
      <alignment/>
    </xf>
    <xf numFmtId="0" fontId="0" fillId="0" borderId="21" xfId="0" applyBorder="1" applyAlignment="1">
      <alignment/>
    </xf>
    <xf numFmtId="0" fontId="5" fillId="33" borderId="0" xfId="0" applyFont="1" applyFill="1" applyBorder="1" applyAlignment="1">
      <alignment vertical="top" wrapText="1"/>
    </xf>
    <xf numFmtId="0" fontId="0" fillId="0" borderId="0" xfId="0" applyAlignment="1">
      <alignment/>
    </xf>
    <xf numFmtId="0" fontId="5" fillId="0" borderId="0" xfId="56" applyFont="1" applyAlignment="1" applyProtection="1">
      <alignment vertical="center" wrapText="1" shrinkToFit="1"/>
      <protection/>
    </xf>
    <xf numFmtId="0" fontId="0" fillId="0" borderId="0" xfId="0" applyBorder="1" applyAlignment="1">
      <alignment/>
    </xf>
    <xf numFmtId="0" fontId="9" fillId="0" borderId="0" xfId="56" applyBorder="1" applyAlignment="1" applyProtection="1">
      <alignment vertical="top" wrapText="1"/>
      <protection/>
    </xf>
    <xf numFmtId="0" fontId="9" fillId="0" borderId="0" xfId="56" applyAlignment="1" applyProtection="1">
      <alignment wrapText="1"/>
      <protection/>
    </xf>
    <xf numFmtId="0" fontId="5" fillId="0" borderId="0" xfId="0" applyFont="1" applyBorder="1" applyAlignment="1">
      <alignment wrapText="1"/>
    </xf>
    <xf numFmtId="0" fontId="5" fillId="0" borderId="0" xfId="56" applyFont="1" applyBorder="1" applyAlignment="1" applyProtection="1">
      <alignment vertical="center" wrapText="1"/>
      <protection/>
    </xf>
    <xf numFmtId="0" fontId="5" fillId="0" borderId="24" xfId="56" applyFont="1" applyBorder="1" applyAlignment="1" applyProtection="1">
      <alignment vertical="center" wrapText="1"/>
      <protection/>
    </xf>
    <xf numFmtId="0" fontId="68" fillId="34" borderId="0" xfId="0" applyFont="1" applyFill="1" applyAlignment="1">
      <alignment vertical="top" wrapText="1"/>
    </xf>
    <xf numFmtId="0" fontId="68" fillId="34" borderId="0" xfId="0" applyFont="1" applyFill="1" applyAlignment="1">
      <alignment horizontal="center" vertical="top" wrapText="1"/>
    </xf>
    <xf numFmtId="0" fontId="70" fillId="34" borderId="0" xfId="0" applyFont="1" applyFill="1" applyAlignment="1">
      <alignment vertical="top" wrapText="1"/>
    </xf>
    <xf numFmtId="0" fontId="10" fillId="33" borderId="0" xfId="0" applyFont="1" applyFill="1" applyBorder="1" applyAlignment="1">
      <alignment horizontal="center" vertical="top" wrapText="1"/>
    </xf>
    <xf numFmtId="0" fontId="0" fillId="0" borderId="0" xfId="0" applyAlignment="1">
      <alignment horizontal="center" wrapText="1"/>
    </xf>
    <xf numFmtId="0" fontId="5" fillId="0" borderId="0" xfId="48" applyFont="1" applyBorder="1" applyAlignment="1">
      <alignment horizontal="left" vertical="top" wrapText="1" indent="2"/>
      <protection/>
    </xf>
    <xf numFmtId="0" fontId="0" fillId="0" borderId="0" xfId="0" applyAlignment="1">
      <alignment horizontal="left" indent="2"/>
    </xf>
    <xf numFmtId="0" fontId="19" fillId="0" borderId="0" xfId="48" applyFont="1" applyBorder="1" applyAlignment="1">
      <alignment horizontal="left" vertical="top" wrapText="1"/>
      <protection/>
    </xf>
    <xf numFmtId="0" fontId="19" fillId="0" borderId="0" xfId="0" applyFont="1" applyAlignment="1">
      <alignment/>
    </xf>
    <xf numFmtId="0" fontId="23" fillId="0" borderId="0" xfId="0" applyFont="1" applyAlignment="1">
      <alignment/>
    </xf>
    <xf numFmtId="0" fontId="0" fillId="0" borderId="0" xfId="0" applyAlignment="1">
      <alignment horizontal="left" wrapText="1" indent="2"/>
    </xf>
    <xf numFmtId="0" fontId="7" fillId="0" borderId="0" xfId="0" applyFont="1" applyAlignment="1">
      <alignment/>
    </xf>
    <xf numFmtId="0" fontId="68" fillId="0" borderId="0" xfId="0" applyFont="1" applyAlignment="1">
      <alignment horizontal="left" wrapText="1" indent="2"/>
    </xf>
    <xf numFmtId="0" fontId="0" fillId="0" borderId="0" xfId="0" applyFont="1" applyAlignment="1">
      <alignment horizontal="left" wrapText="1" indent="2"/>
    </xf>
    <xf numFmtId="0" fontId="17" fillId="0" borderId="0" xfId="0" applyFont="1" applyAlignment="1">
      <alignment horizontal="left" wrapText="1" indent="2"/>
    </xf>
    <xf numFmtId="0" fontId="70" fillId="0" borderId="0" xfId="0" applyFont="1" applyAlignment="1">
      <alignment wrapText="1"/>
    </xf>
    <xf numFmtId="0" fontId="0" fillId="0" borderId="0" xfId="0" applyFont="1" applyAlignment="1">
      <alignment wrapText="1"/>
    </xf>
    <xf numFmtId="0" fontId="79" fillId="0" borderId="0" xfId="0" applyFont="1" applyAlignment="1">
      <alignment wrapText="1"/>
    </xf>
    <xf numFmtId="0" fontId="5" fillId="0" borderId="0" xfId="0" applyFont="1" applyAlignment="1">
      <alignment horizontal="left" wrapText="1" indent="2"/>
    </xf>
    <xf numFmtId="0" fontId="68" fillId="0" borderId="0" xfId="0" applyFont="1" applyAlignment="1">
      <alignment horizontal="left" indent="2"/>
    </xf>
    <xf numFmtId="0" fontId="17" fillId="0" borderId="0" xfId="0" applyFont="1" applyAlignment="1">
      <alignment horizontal="left" indent="2"/>
    </xf>
    <xf numFmtId="0" fontId="7" fillId="0" borderId="0" xfId="62" applyFont="1" applyBorder="1" applyAlignment="1">
      <alignment horizontal="left" wrapText="1"/>
      <protection/>
    </xf>
    <xf numFmtId="0" fontId="5" fillId="0" borderId="25" xfId="61" applyFont="1" applyBorder="1" applyAlignment="1">
      <alignment horizontal="left"/>
      <protection/>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68" fillId="0" borderId="16" xfId="0" applyFont="1" applyBorder="1" applyAlignment="1">
      <alignment horizontal="left" vertical="center"/>
    </xf>
    <xf numFmtId="0" fontId="68" fillId="0" borderId="20" xfId="0" applyFont="1" applyBorder="1" applyAlignment="1">
      <alignment horizontal="left" vertical="center"/>
    </xf>
    <xf numFmtId="0" fontId="68" fillId="0" borderId="0" xfId="0" applyFont="1" applyAlignment="1">
      <alignment horizontal="left" vertical="center"/>
    </xf>
    <xf numFmtId="0" fontId="5" fillId="0" borderId="0" xfId="0" applyFont="1" applyAlignment="1">
      <alignment horizontal="left" vertical="center"/>
    </xf>
    <xf numFmtId="0" fontId="70" fillId="0" borderId="13" xfId="0" applyFont="1" applyBorder="1" applyAlignment="1">
      <alignment horizontal="center"/>
    </xf>
    <xf numFmtId="0" fontId="70" fillId="0" borderId="13" xfId="0" applyFont="1" applyBorder="1" applyAlignment="1">
      <alignment/>
    </xf>
    <xf numFmtId="0" fontId="73"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indent="8"/>
    </xf>
    <xf numFmtId="0" fontId="9" fillId="0" borderId="0" xfId="56" applyAlignment="1" applyProtection="1">
      <alignment horizontal="left" vertical="top" indent="8"/>
      <protection/>
    </xf>
    <xf numFmtId="0" fontId="9" fillId="0" borderId="0" xfId="56" applyAlignment="1" applyProtection="1">
      <alignment horizontal="left" vertical="top" indent="4"/>
      <protection/>
    </xf>
    <xf numFmtId="0" fontId="9" fillId="0" borderId="0" xfId="56" applyAlignment="1" applyProtection="1">
      <alignment vertical="top"/>
      <protection/>
    </xf>
    <xf numFmtId="0" fontId="9" fillId="0" borderId="0" xfId="56" applyAlignment="1" applyProtection="1">
      <alignment vertical="top" wrapText="1"/>
      <protection/>
    </xf>
    <xf numFmtId="0" fontId="15" fillId="0" borderId="0" xfId="0" applyFont="1" applyAlignment="1">
      <alignment horizontal="center" vertical="top" wrapText="1"/>
    </xf>
    <xf numFmtId="0" fontId="16" fillId="0" borderId="0" xfId="0" applyFont="1" applyAlignment="1">
      <alignment horizontal="center" vertical="top" wrapText="1"/>
    </xf>
    <xf numFmtId="0" fontId="0" fillId="0" borderId="0" xfId="0" applyAlignment="1">
      <alignment horizontal="center" vertical="top"/>
    </xf>
    <xf numFmtId="0" fontId="5" fillId="0" borderId="25" xfId="56" applyFont="1" applyBorder="1" applyAlignment="1" applyProtection="1">
      <alignment vertical="center" wrapText="1"/>
      <protection/>
    </xf>
    <xf numFmtId="0" fontId="19" fillId="0" borderId="22" xfId="0" applyFont="1" applyFill="1" applyBorder="1" applyAlignment="1">
      <alignment/>
    </xf>
    <xf numFmtId="0" fontId="5" fillId="0" borderId="23" xfId="0" applyFont="1" applyBorder="1" applyAlignment="1">
      <alignment/>
    </xf>
    <xf numFmtId="0" fontId="5" fillId="0" borderId="21" xfId="0" applyFont="1" applyBorder="1" applyAlignment="1">
      <alignment/>
    </xf>
    <xf numFmtId="0" fontId="5" fillId="0" borderId="1" xfId="0" applyFont="1" applyBorder="1" applyAlignment="1">
      <alignment/>
    </xf>
    <xf numFmtId="0" fontId="19" fillId="0" borderId="22"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 5"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of Baccalaureate Degree Received from Texas Universities in Classes of 2001-2003 in Region 3</a:t>
            </a:r>
          </a:p>
        </c:rich>
      </c:tx>
      <c:layout>
        <c:manualLayout>
          <c:xMode val="factor"/>
          <c:yMode val="factor"/>
          <c:x val="-0.023"/>
          <c:y val="-0.02425"/>
        </c:manualLayout>
      </c:layout>
      <c:spPr>
        <a:noFill/>
        <a:ln w="3175">
          <a:noFill/>
        </a:ln>
      </c:spPr>
    </c:title>
    <c:plotArea>
      <c:layout>
        <c:manualLayout>
          <c:xMode val="edge"/>
          <c:yMode val="edge"/>
          <c:x val="0.373"/>
          <c:y val="0.21475"/>
          <c:w val="0.21"/>
          <c:h val="0.57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Pt>
            <c:idx val="2"/>
            <c:spPr>
              <a:solidFill>
                <a:srgbClr val="00FF00"/>
              </a:solidFill>
              <a:ln w="12700">
                <a:solidFill>
                  <a:srgbClr val="000000"/>
                </a:solidFill>
              </a:ln>
            </c:spPr>
          </c:dPt>
          <c:dPt>
            <c:idx val="3"/>
            <c:spPr>
              <a:solidFill>
                <a:srgbClr val="92D050"/>
              </a:solidFill>
              <a:ln w="12700">
                <a:solidFill>
                  <a:srgbClr val="000000"/>
                </a:solidFill>
              </a:ln>
            </c:spPr>
          </c:dPt>
          <c:dPt>
            <c:idx val="4"/>
            <c:spPr>
              <a:solidFill>
                <a:srgbClr val="BAC0CC"/>
              </a:solidFill>
              <a:ln w="12700">
                <a:solidFill>
                  <a:srgbClr val="000000"/>
                </a:solidFill>
              </a:ln>
            </c:spPr>
          </c:dPt>
          <c:dPt>
            <c:idx val="5"/>
            <c:spPr>
              <a:solidFill>
                <a:srgbClr val="FF8080"/>
              </a:solidFill>
              <a:ln w="12700">
                <a:solidFill>
                  <a:srgbClr val="000000"/>
                </a:solidFill>
              </a:ln>
            </c:spPr>
          </c:dPt>
          <c:dPt>
            <c:idx val="6"/>
            <c:spPr>
              <a:solidFill>
                <a:srgbClr val="00FFFF"/>
              </a:solidFill>
              <a:ln w="12700">
                <a:solidFill>
                  <a:srgbClr val="000000"/>
                </a:solidFill>
              </a:ln>
            </c:spPr>
          </c:dPt>
          <c:dLbls>
            <c:dLbl>
              <c:idx val="0"/>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2"/>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4"/>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5"/>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dLbl>
              <c:idx val="6"/>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'GAP-2010'!$C$2732:$I$2732</c:f>
            </c:strRef>
          </c:cat>
          <c:val>
            <c:numRef>
              <c:f>'GAP-2010'!$C$2733:$I$2733</c:f>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The Changes of High School Graduates Being College-Ready in the State and the Local Regions on Mathematics between 2008 and 2009</a:t>
            </a:r>
          </a:p>
        </c:rich>
      </c:tx>
      <c:layout/>
      <c:spPr>
        <a:noFill/>
        <a:ln w="3175">
          <a:noFill/>
        </a:ln>
      </c:spPr>
    </c:title>
    <c:plotArea>
      <c:layout/>
      <c:barChart>
        <c:barDir val="col"/>
        <c:grouping val="clustered"/>
        <c:varyColors val="0"/>
        <c:ser>
          <c:idx val="0"/>
          <c:order val="0"/>
          <c:tx>
            <c:strRef>
              <c:f>'GAP-2010'!$B$1595</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'GAP-2010'!$C$1595:$J$1595</c:f>
            </c:numRef>
          </c:val>
        </c:ser>
        <c:ser>
          <c:idx val="1"/>
          <c:order val="1"/>
          <c:tx>
            <c:strRef>
              <c:f>'GAP-2010'!$B$1596</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'GAP-2010'!$C$1596:$J$1596</c:f>
            </c:numRef>
          </c:val>
        </c:ser>
        <c:ser>
          <c:idx val="2"/>
          <c:order val="2"/>
          <c:tx>
            <c:strRef>
              <c:f>'GAP-2010'!$B$1597</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'GAP-2010'!$C$1594:$J$1594</c:f>
            </c:strRef>
          </c:cat>
          <c:val>
            <c:numRef>
              <c:f>'GAP-2010'!$C$1597:$J$1597</c:f>
            </c:numRef>
          </c:val>
        </c:ser>
        <c:axId val="15104327"/>
        <c:axId val="1721216"/>
      </c:barChart>
      <c:catAx>
        <c:axId val="15104327"/>
        <c:scaling>
          <c:orientation val="minMax"/>
        </c:scaling>
        <c:axPos val="b"/>
        <c:delete val="0"/>
        <c:numFmt formatCode="General" sourceLinked="1"/>
        <c:majorTickMark val="out"/>
        <c:minorTickMark val="none"/>
        <c:tickLblPos val="nextTo"/>
        <c:spPr>
          <a:ln w="3175">
            <a:solidFill>
              <a:srgbClr val="808080"/>
            </a:solidFill>
          </a:ln>
        </c:spPr>
        <c:crossAx val="1721216"/>
        <c:crossesAt val="0"/>
        <c:auto val="1"/>
        <c:lblOffset val="100"/>
        <c:tickLblSkip val="1"/>
        <c:noMultiLvlLbl val="0"/>
      </c:catAx>
      <c:valAx>
        <c:axId val="172121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5104327"/>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High School Graduates Being College-Ready in the State and Regions 10 and 11 on Both English Language Arts and Mathematics from 2008 to 2009</a:t>
            </a:r>
          </a:p>
        </c:rich>
      </c:tx>
      <c:layout/>
      <c:spPr>
        <a:noFill/>
        <a:ln w="3175">
          <a:noFill/>
        </a:ln>
      </c:spPr>
    </c:title>
    <c:plotArea>
      <c:layout/>
      <c:barChart>
        <c:barDir val="col"/>
        <c:grouping val="clustered"/>
        <c:varyColors val="0"/>
        <c:ser>
          <c:idx val="0"/>
          <c:order val="0"/>
          <c:tx>
            <c:strRef>
              <c:f>'GAP-2010'!$B$1669</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'GAP-2010'!$C$1669:$J$1669</c:f>
            </c:numRef>
          </c:val>
        </c:ser>
        <c:ser>
          <c:idx val="1"/>
          <c:order val="1"/>
          <c:tx>
            <c:strRef>
              <c:f>'GAP-2010'!$B$1670</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'GAP-2010'!$C$1670:$J$1670</c:f>
            </c:numRef>
          </c:val>
        </c:ser>
        <c:ser>
          <c:idx val="2"/>
          <c:order val="2"/>
          <c:tx>
            <c:strRef>
              <c:f>'GAP-2010'!$B$1671</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'GAP-2010'!$C$1668:$J$1668</c:f>
            </c:strRef>
          </c:cat>
          <c:val>
            <c:numRef>
              <c:f>'GAP-2010'!$C$1671:$J$1671</c:f>
            </c:numRef>
          </c:val>
        </c:ser>
        <c:axId val="15490945"/>
        <c:axId val="5200778"/>
      </c:barChart>
      <c:catAx>
        <c:axId val="15490945"/>
        <c:scaling>
          <c:orientation val="minMax"/>
        </c:scaling>
        <c:axPos val="b"/>
        <c:delete val="0"/>
        <c:numFmt formatCode="General" sourceLinked="1"/>
        <c:majorTickMark val="out"/>
        <c:minorTickMark val="none"/>
        <c:tickLblPos val="nextTo"/>
        <c:spPr>
          <a:ln w="3175">
            <a:solidFill>
              <a:srgbClr val="808080"/>
            </a:solidFill>
          </a:ln>
        </c:spPr>
        <c:crossAx val="5200778"/>
        <c:crossesAt val="-15"/>
        <c:auto val="1"/>
        <c:lblOffset val="100"/>
        <c:tickLblSkip val="1"/>
        <c:noMultiLvlLbl val="0"/>
      </c:catAx>
      <c:valAx>
        <c:axId val="520077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5490945"/>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College-Ready on Both English and Mathematics and Higher Ed Enrollment for High School Graduates in the Regional Council in 2008 and 2009</a:t>
            </a:r>
          </a:p>
        </c:rich>
      </c:tx>
      <c:layout>
        <c:manualLayout>
          <c:xMode val="factor"/>
          <c:yMode val="factor"/>
          <c:x val="0.03075"/>
          <c:y val="-0.0385"/>
        </c:manualLayout>
      </c:layout>
      <c:spPr>
        <a:noFill/>
        <a:ln w="3175">
          <a:noFill/>
        </a:ln>
      </c:spPr>
    </c:title>
    <c:plotArea>
      <c:layout>
        <c:manualLayout>
          <c:xMode val="edge"/>
          <c:yMode val="edge"/>
          <c:x val="0.00875"/>
          <c:y val="0.1015"/>
          <c:w val="0.99325"/>
          <c:h val="0.972"/>
        </c:manualLayout>
      </c:layout>
      <c:barChart>
        <c:barDir val="col"/>
        <c:grouping val="clustered"/>
        <c:varyColors val="0"/>
        <c:ser>
          <c:idx val="2"/>
          <c:order val="0"/>
          <c:tx>
            <c:strRef>
              <c:f>'GAP-2010'!$D$353</c:f>
              <c:strCache>
                <c:ptCount val="1"/>
                <c:pt idx="0">
                  <c:v>College-Ready in 2008</c:v>
                </c:pt>
              </c:strCache>
            </c:strRef>
          </c:tx>
          <c:spPr>
            <a:solidFill>
              <a:srgbClr val="2F62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'GAP-2010'!$D$354:$D$369</c:f>
            </c:numRef>
          </c:val>
        </c:ser>
        <c:ser>
          <c:idx val="0"/>
          <c:order val="1"/>
          <c:tx>
            <c:strRef>
              <c:f>'GAP-2010'!$E$353</c:f>
              <c:strCache>
                <c:ptCount val="1"/>
                <c:pt idx="0">
                  <c:v>College-Ready in 2009</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'GAP-2010'!$E$354:$E$369</c:f>
            </c:numRef>
          </c:val>
        </c:ser>
        <c:ser>
          <c:idx val="1"/>
          <c:order val="2"/>
          <c:tx>
            <c:strRef>
              <c:f>'GAP-2010'!$F$353</c:f>
              <c:strCache>
                <c:ptCount val="1"/>
                <c:pt idx="0">
                  <c:v>Enrollment in 2008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'GAP-2010'!$F$354:$F$369</c:f>
            </c:numRef>
          </c:val>
        </c:ser>
        <c:ser>
          <c:idx val="3"/>
          <c:order val="3"/>
          <c:tx>
            <c:strRef>
              <c:f>'GAP-2010'!$G$353</c:f>
              <c:strCache>
                <c:ptCount val="1"/>
                <c:pt idx="0">
                  <c:v>Enrollment in 2009</c:v>
                </c:pt>
              </c:strCache>
            </c:strRef>
          </c:tx>
          <c:spPr>
            <a:solidFill>
              <a:srgbClr val="FF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'GAP-2010'!$B$354:$B$369</c:f>
            </c:strRef>
          </c:cat>
          <c:val>
            <c:numRef>
              <c:f>'GAP-2010'!$G$354:$G$369</c:f>
            </c:numRef>
          </c:val>
        </c:ser>
        <c:axId val="46807003"/>
        <c:axId val="18609844"/>
      </c:barChart>
      <c:catAx>
        <c:axId val="46807003"/>
        <c:scaling>
          <c:orientation val="minMax"/>
        </c:scaling>
        <c:axPos val="b"/>
        <c:delete val="0"/>
        <c:numFmt formatCode="General" sourceLinked="1"/>
        <c:majorTickMark val="out"/>
        <c:minorTickMark val="in"/>
        <c:tickLblPos val="nextTo"/>
        <c:spPr>
          <a:ln w="3175">
            <a:solidFill>
              <a:srgbClr val="000000"/>
            </a:solidFill>
          </a:ln>
        </c:spPr>
        <c:crossAx val="18609844"/>
        <c:crosses val="autoZero"/>
        <c:auto val="1"/>
        <c:lblOffset val="100"/>
        <c:tickLblSkip val="1"/>
        <c:noMultiLvlLbl val="0"/>
      </c:catAx>
      <c:valAx>
        <c:axId val="18609844"/>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680700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 of Postsecondary Enrollment for the High School Graduates in the Four North Texas Counties from 1996 to 2009</a:t>
            </a:r>
          </a:p>
        </c:rich>
      </c:tx>
      <c:layout>
        <c:manualLayout>
          <c:xMode val="factor"/>
          <c:yMode val="factor"/>
          <c:x val="0.046"/>
          <c:y val="-0.03175"/>
        </c:manualLayout>
      </c:layout>
      <c:spPr>
        <a:noFill/>
        <a:ln w="3175">
          <a:noFill/>
        </a:ln>
      </c:spPr>
    </c:title>
    <c:plotArea>
      <c:layout>
        <c:manualLayout>
          <c:xMode val="edge"/>
          <c:yMode val="edge"/>
          <c:x val="0.03425"/>
          <c:y val="0.145"/>
          <c:w val="0.95325"/>
          <c:h val="0.80975"/>
        </c:manualLayout>
      </c:layout>
      <c:lineChart>
        <c:grouping val="standard"/>
        <c:varyColors val="0"/>
        <c:ser>
          <c:idx val="0"/>
          <c:order val="0"/>
          <c:tx>
            <c:strRef>
              <c:f>'GAP-2010'!$B$2193</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'GAP-2010'!$C$2193:$P$2193</c:f>
            </c:numRef>
          </c:val>
          <c:smooth val="0"/>
        </c:ser>
        <c:ser>
          <c:idx val="1"/>
          <c:order val="1"/>
          <c:tx>
            <c:strRef>
              <c:f>'GAP-2010'!$B$2194</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'GAP-2010'!$C$2194:$P$2194</c:f>
            </c:numRef>
          </c:val>
          <c:smooth val="0"/>
        </c:ser>
        <c:ser>
          <c:idx val="2"/>
          <c:order val="2"/>
          <c:tx>
            <c:strRef>
              <c:f>'GAP-2010'!$B$2195</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'GAP-2010'!$C$2195:$P$2195</c:f>
            </c:numRef>
          </c:val>
          <c:smooth val="0"/>
        </c:ser>
        <c:ser>
          <c:idx val="3"/>
          <c:order val="3"/>
          <c:tx>
            <c:strRef>
              <c:f>'GAP-2010'!$B$2196</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'GAP-2010'!$C$2196:$P$2196</c:f>
            </c:numRef>
          </c:val>
          <c:smooth val="0"/>
        </c:ser>
        <c:ser>
          <c:idx val="4"/>
          <c:order val="4"/>
          <c:tx>
            <c:strRef>
              <c:f>'GAP-2010'!$B$2197</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'GAP-2010'!$C$2197:$P$2197</c:f>
            </c:numRef>
          </c:val>
          <c:smooth val="0"/>
        </c:ser>
        <c:ser>
          <c:idx val="5"/>
          <c:order val="5"/>
          <c:tx>
            <c:strRef>
              <c:f>'GAP-2010'!$B$2198</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'GAP-2010'!$C$2192:$P$2192</c:f>
            </c:numRef>
          </c:cat>
          <c:val>
            <c:numRef>
              <c:f>'GAP-2010'!$C$2198:$P$2198</c:f>
            </c:numRef>
          </c:val>
          <c:smooth val="0"/>
        </c:ser>
        <c:marker val="1"/>
        <c:axId val="33270869"/>
        <c:axId val="31002366"/>
      </c:lineChart>
      <c:catAx>
        <c:axId val="33270869"/>
        <c:scaling>
          <c:orientation val="minMax"/>
        </c:scaling>
        <c:axPos val="b"/>
        <c:delete val="0"/>
        <c:numFmt formatCode="General" sourceLinked="1"/>
        <c:majorTickMark val="none"/>
        <c:minorTickMark val="none"/>
        <c:tickLblPos val="nextTo"/>
        <c:spPr>
          <a:ln w="3175">
            <a:solidFill>
              <a:srgbClr val="000000"/>
            </a:solidFill>
          </a:ln>
        </c:spPr>
        <c:crossAx val="31002366"/>
        <c:crosses val="autoZero"/>
        <c:auto val="1"/>
        <c:lblOffset val="100"/>
        <c:tickLblSkip val="1"/>
        <c:noMultiLvlLbl val="0"/>
      </c:catAx>
      <c:valAx>
        <c:axId val="31002366"/>
        <c:scaling>
          <c:orientation val="minMax"/>
          <c:min val="0.4300000000000004"/>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33270869"/>
        <c:crossesAt val="1"/>
        <c:crossBetween val="between"/>
        <c:dispUnits/>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TSI - Higher Education Readiness Component in English Language Arts From 2009 To 2010</a:t>
            </a:r>
          </a:p>
        </c:rich>
      </c:tx>
      <c:layout/>
      <c:spPr>
        <a:noFill/>
        <a:ln w="3175">
          <a:noFill/>
        </a:ln>
      </c:spPr>
    </c:title>
    <c:plotArea>
      <c:layout/>
      <c:barChart>
        <c:barDir val="col"/>
        <c:grouping val="clustered"/>
        <c:varyColors val="0"/>
        <c:ser>
          <c:idx val="0"/>
          <c:order val="0"/>
          <c:tx>
            <c:strRef>
              <c:f>'GAP-2010'!$B$1748</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'GAP-2010'!$C$1748:$J$1748</c:f>
            </c:numRef>
          </c:val>
        </c:ser>
        <c:ser>
          <c:idx val="1"/>
          <c:order val="1"/>
          <c:tx>
            <c:strRef>
              <c:f>'GAP-2010'!$B$1749</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'GAP-2010'!$C$1749:$J$1749</c:f>
            </c:numRef>
          </c:val>
        </c:ser>
        <c:ser>
          <c:idx val="2"/>
          <c:order val="2"/>
          <c:tx>
            <c:strRef>
              <c:f>'GAP-2010'!$B$1750</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'GAP-2010'!$C$1747:$J$1747</c:f>
            </c:strRef>
          </c:cat>
          <c:val>
            <c:numRef>
              <c:f>'GAP-2010'!$C$1750:$J$1750</c:f>
            </c:numRef>
          </c:val>
        </c:ser>
        <c:axId val="10585839"/>
        <c:axId val="28163688"/>
      </c:barChart>
      <c:catAx>
        <c:axId val="10585839"/>
        <c:scaling>
          <c:orientation val="minMax"/>
        </c:scaling>
        <c:axPos val="b"/>
        <c:delete val="0"/>
        <c:numFmt formatCode="General" sourceLinked="1"/>
        <c:majorTickMark val="out"/>
        <c:minorTickMark val="none"/>
        <c:tickLblPos val="nextTo"/>
        <c:spPr>
          <a:ln w="3175">
            <a:solidFill>
              <a:srgbClr val="808080"/>
            </a:solidFill>
          </a:ln>
        </c:spPr>
        <c:crossAx val="28163688"/>
        <c:crossesAt val="0"/>
        <c:auto val="1"/>
        <c:lblOffset val="100"/>
        <c:tickLblSkip val="1"/>
        <c:noMultiLvlLbl val="0"/>
      </c:catAx>
      <c:valAx>
        <c:axId val="2816368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0585839"/>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Changes of TSI - Higher Education Readiness Component in Mathematics From 2009 To 2010</a:t>
            </a:r>
          </a:p>
        </c:rich>
      </c:tx>
      <c:layout/>
      <c:spPr>
        <a:noFill/>
        <a:ln w="3175">
          <a:noFill/>
        </a:ln>
      </c:spPr>
    </c:title>
    <c:plotArea>
      <c:layout/>
      <c:barChart>
        <c:barDir val="col"/>
        <c:grouping val="clustered"/>
        <c:varyColors val="0"/>
        <c:ser>
          <c:idx val="0"/>
          <c:order val="0"/>
          <c:tx>
            <c:strRef>
              <c:f>'GAP-2010'!$B$1877</c:f>
              <c:strCache>
                <c:ptCount val="1"/>
                <c:pt idx="0">
                  <c:v>State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'GAP-2010'!$C$1877:$J$1877</c:f>
            </c:numRef>
          </c:val>
        </c:ser>
        <c:ser>
          <c:idx val="1"/>
          <c:order val="1"/>
          <c:tx>
            <c:strRef>
              <c:f>'GAP-2010'!$B$1878</c:f>
              <c:strCache>
                <c:ptCount val="1"/>
                <c:pt idx="0">
                  <c:v>Region 10</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'GAP-2010'!$C$1878:$J$1878</c:f>
            </c:numRef>
          </c:val>
        </c:ser>
        <c:ser>
          <c:idx val="2"/>
          <c:order val="2"/>
          <c:tx>
            <c:strRef>
              <c:f>'GAP-2010'!$B$1879</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'GAP-2010'!$C$1876:$J$1876</c:f>
            </c:strRef>
          </c:cat>
          <c:val>
            <c:numRef>
              <c:f>'GAP-2010'!$C$1879:$J$1879</c:f>
            </c:numRef>
          </c:val>
        </c:ser>
        <c:axId val="52146601"/>
        <c:axId val="66666226"/>
      </c:barChart>
      <c:catAx>
        <c:axId val="52146601"/>
        <c:scaling>
          <c:orientation val="minMax"/>
        </c:scaling>
        <c:axPos val="b"/>
        <c:delete val="0"/>
        <c:numFmt formatCode="General" sourceLinked="1"/>
        <c:majorTickMark val="out"/>
        <c:minorTickMark val="none"/>
        <c:tickLblPos val="nextTo"/>
        <c:spPr>
          <a:ln w="3175">
            <a:solidFill>
              <a:srgbClr val="808080"/>
            </a:solidFill>
          </a:ln>
        </c:spPr>
        <c:crossAx val="66666226"/>
        <c:crossesAt val="-15"/>
        <c:auto val="1"/>
        <c:lblOffset val="100"/>
        <c:tickLblSkip val="1"/>
        <c:noMultiLvlLbl val="0"/>
      </c:catAx>
      <c:valAx>
        <c:axId val="6666622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2146601"/>
        <c:crossesAt val="1"/>
        <c:crossBetween val="between"/>
        <c:dispUnits/>
      </c:valAx>
      <c:dTable>
        <c:showHorzBorder val="1"/>
        <c:showVertBorder val="1"/>
        <c:showOutline val="1"/>
        <c:showKeys val="1"/>
        <c:spPr>
          <a:ln w="3175">
            <a:solidFill>
              <a:srgbClr val="808080"/>
            </a:solidFill>
          </a:ln>
        </c:spPr>
      </c:dTable>
      <c:spPr>
        <a:solidFill>
          <a:srgbClr val="FFFFCC"/>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4-Year University Enrollment for the High School Graduates in the Four North Texas Counties from 1996 to 2009</a:t>
            </a:r>
          </a:p>
        </c:rich>
      </c:tx>
      <c:layout>
        <c:manualLayout>
          <c:xMode val="factor"/>
          <c:yMode val="factor"/>
          <c:x val="0.0425"/>
          <c:y val="-0.01625"/>
        </c:manualLayout>
      </c:layout>
      <c:spPr>
        <a:noFill/>
        <a:ln w="3175">
          <a:noFill/>
        </a:ln>
      </c:spPr>
    </c:title>
    <c:plotArea>
      <c:layout>
        <c:manualLayout>
          <c:xMode val="edge"/>
          <c:yMode val="edge"/>
          <c:x val="0.02275"/>
          <c:y val="0.098"/>
          <c:w val="0.97225"/>
          <c:h val="0.918"/>
        </c:manualLayout>
      </c:layout>
      <c:lineChart>
        <c:grouping val="standard"/>
        <c:varyColors val="0"/>
        <c:ser>
          <c:idx val="0"/>
          <c:order val="0"/>
          <c:tx>
            <c:strRef>
              <c:f>'GAP-2010'!$B$2229</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'GAP-2010'!$C$2229:$P$2229</c:f>
            </c:numRef>
          </c:val>
          <c:smooth val="0"/>
        </c:ser>
        <c:ser>
          <c:idx val="1"/>
          <c:order val="1"/>
          <c:tx>
            <c:strRef>
              <c:f>'GAP-2010'!$B$2230</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'GAP-2010'!$C$2230:$P$2230</c:f>
            </c:numRef>
          </c:val>
          <c:smooth val="0"/>
        </c:ser>
        <c:ser>
          <c:idx val="2"/>
          <c:order val="2"/>
          <c:tx>
            <c:strRef>
              <c:f>'GAP-2010'!$B$2231</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'GAP-2010'!$C$2231:$P$2231</c:f>
            </c:numRef>
          </c:val>
          <c:smooth val="0"/>
        </c:ser>
        <c:ser>
          <c:idx val="3"/>
          <c:order val="3"/>
          <c:tx>
            <c:strRef>
              <c:f>'GAP-2010'!$B$2232</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'GAP-2010'!$C$2232:$P$2232</c:f>
            </c:numRef>
          </c:val>
          <c:smooth val="0"/>
        </c:ser>
        <c:ser>
          <c:idx val="4"/>
          <c:order val="4"/>
          <c:tx>
            <c:strRef>
              <c:f>'GAP-2010'!$B$2233</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'GAP-2010'!$C$2233:$P$2233</c:f>
            </c:numRef>
          </c:val>
          <c:smooth val="0"/>
        </c:ser>
        <c:ser>
          <c:idx val="5"/>
          <c:order val="5"/>
          <c:tx>
            <c:strRef>
              <c:f>'GAP-2010'!$B$2234</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'GAP-2010'!$C$2228:$P$2228</c:f>
            </c:numRef>
          </c:cat>
          <c:val>
            <c:numRef>
              <c:f>'GAP-2010'!$C$2234:$P$2234</c:f>
            </c:numRef>
          </c:val>
          <c:smooth val="0"/>
        </c:ser>
        <c:marker val="1"/>
        <c:axId val="63125123"/>
        <c:axId val="31255196"/>
      </c:lineChart>
      <c:catAx>
        <c:axId val="63125123"/>
        <c:scaling>
          <c:orientation val="minMax"/>
        </c:scaling>
        <c:axPos val="b"/>
        <c:delete val="0"/>
        <c:numFmt formatCode="General" sourceLinked="1"/>
        <c:majorTickMark val="none"/>
        <c:minorTickMark val="none"/>
        <c:tickLblPos val="nextTo"/>
        <c:spPr>
          <a:ln w="3175">
            <a:solidFill>
              <a:srgbClr val="000000"/>
            </a:solidFill>
          </a:ln>
        </c:spPr>
        <c:crossAx val="31255196"/>
        <c:crosses val="autoZero"/>
        <c:auto val="1"/>
        <c:lblOffset val="100"/>
        <c:tickLblSkip val="1"/>
        <c:noMultiLvlLbl val="0"/>
      </c:catAx>
      <c:valAx>
        <c:axId val="31255196"/>
        <c:scaling>
          <c:orientation val="minMax"/>
          <c:min val="0.15000000000000024"/>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63125123"/>
        <c:crossesAt val="1"/>
        <c:crossBetween val="between"/>
        <c:dispUnits/>
        <c:majorUnit val="0.05"/>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2-Year College Enrollment for the High School Graduates in the Four North Texas Counties from 1996 to 2009</a:t>
            </a:r>
          </a:p>
        </c:rich>
      </c:tx>
      <c:layout>
        <c:manualLayout>
          <c:xMode val="factor"/>
          <c:yMode val="factor"/>
          <c:x val="0.08775"/>
          <c:y val="-0.03"/>
        </c:manualLayout>
      </c:layout>
      <c:spPr>
        <a:noFill/>
        <a:ln w="3175">
          <a:noFill/>
        </a:ln>
      </c:spPr>
    </c:title>
    <c:plotArea>
      <c:layout>
        <c:manualLayout>
          <c:xMode val="edge"/>
          <c:yMode val="edge"/>
          <c:x val="0.014"/>
          <c:y val="0.11025"/>
          <c:w val="0.987"/>
          <c:h val="0.89875"/>
        </c:manualLayout>
      </c:layout>
      <c:lineChart>
        <c:grouping val="standard"/>
        <c:varyColors val="0"/>
        <c:ser>
          <c:idx val="0"/>
          <c:order val="0"/>
          <c:tx>
            <c:strRef>
              <c:f>'GAP-2010'!$B$2265</c:f>
              <c:strCache>
                <c:ptCount val="1"/>
                <c:pt idx="0">
                  <c:v>Collin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'GAP-2010'!$C$2265:$P$2265</c:f>
            </c:numRef>
          </c:val>
          <c:smooth val="0"/>
        </c:ser>
        <c:ser>
          <c:idx val="1"/>
          <c:order val="1"/>
          <c:tx>
            <c:strRef>
              <c:f>'GAP-2010'!$B$2266</c:f>
              <c:strCache>
                <c:ptCount val="1"/>
                <c:pt idx="0">
                  <c:v>Dallas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'GAP-2010'!$C$2266:$P$2266</c:f>
            </c:numRef>
          </c:val>
          <c:smooth val="0"/>
        </c:ser>
        <c:ser>
          <c:idx val="2"/>
          <c:order val="2"/>
          <c:tx>
            <c:strRef>
              <c:f>'GAP-2010'!$B$2267</c:f>
              <c:strCache>
                <c:ptCount val="1"/>
                <c:pt idx="0">
                  <c:v>Denton </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'GAP-2010'!$C$2267:$P$2267</c:f>
            </c:numRef>
          </c:val>
          <c:smooth val="0"/>
        </c:ser>
        <c:ser>
          <c:idx val="3"/>
          <c:order val="3"/>
          <c:tx>
            <c:strRef>
              <c:f>'GAP-2010'!$B$2268</c:f>
              <c:strCache>
                <c:ptCount val="1"/>
                <c:pt idx="0">
                  <c:v>Tarrant</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'GAP-2010'!$C$2268:$P$2268</c:f>
            </c:numRef>
          </c:val>
          <c:smooth val="0"/>
        </c:ser>
        <c:ser>
          <c:idx val="4"/>
          <c:order val="4"/>
          <c:tx>
            <c:strRef>
              <c:f>'GAP-2010'!$B$2269</c:f>
              <c:strCache>
                <c:ptCount val="1"/>
                <c:pt idx="0">
                  <c:v>North Texas Counties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'GAP-2010'!$C$2269:$P$2269</c:f>
            </c:numRef>
          </c:val>
          <c:smooth val="0"/>
        </c:ser>
        <c:ser>
          <c:idx val="5"/>
          <c:order val="5"/>
          <c:tx>
            <c:strRef>
              <c:f>'GAP-2010'!$B$2270</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'GAP-2010'!$C$2264:$P$2264</c:f>
            </c:numRef>
          </c:cat>
          <c:val>
            <c:numRef>
              <c:f>'GAP-2010'!$C$2270:$P$2270</c:f>
            </c:numRef>
          </c:val>
          <c:smooth val="0"/>
        </c:ser>
        <c:marker val="1"/>
        <c:axId val="12861309"/>
        <c:axId val="48642918"/>
      </c:lineChart>
      <c:catAx>
        <c:axId val="12861309"/>
        <c:scaling>
          <c:orientation val="minMax"/>
        </c:scaling>
        <c:axPos val="b"/>
        <c:delete val="0"/>
        <c:numFmt formatCode="General" sourceLinked="1"/>
        <c:majorTickMark val="none"/>
        <c:minorTickMark val="none"/>
        <c:tickLblPos val="nextTo"/>
        <c:spPr>
          <a:ln w="3175">
            <a:solidFill>
              <a:srgbClr val="000000"/>
            </a:solidFill>
          </a:ln>
        </c:spPr>
        <c:crossAx val="48642918"/>
        <c:crosses val="autoZero"/>
        <c:auto val="1"/>
        <c:lblOffset val="100"/>
        <c:tickLblSkip val="1"/>
        <c:noMultiLvlLbl val="0"/>
      </c:catAx>
      <c:valAx>
        <c:axId val="48642918"/>
        <c:scaling>
          <c:orientation val="minMax"/>
          <c:min val="0.2"/>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12861309"/>
        <c:crossesAt val="1"/>
        <c:crossBetween val="between"/>
        <c:dispUnits/>
        <c:majorUnit val="0.05"/>
      </c:valAx>
      <c:dTable>
        <c:showHorzBorder val="1"/>
        <c:showVertBorder val="1"/>
        <c:showOutline val="1"/>
        <c:showKeys val="1"/>
        <c:spPr>
          <a:ln w="3175">
            <a:solidFill>
              <a:srgbClr val="80808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Annual Change Rate of Postsecondary Enrollment for the High School Graduates in the Four North Texas Counties from 1996 to 2009</a:t>
            </a:r>
          </a:p>
        </c:rich>
      </c:tx>
      <c:layout>
        <c:manualLayout>
          <c:xMode val="factor"/>
          <c:yMode val="factor"/>
          <c:x val="-0.00075"/>
          <c:y val="-0.013"/>
        </c:manualLayout>
      </c:layout>
      <c:spPr>
        <a:noFill/>
        <a:ln w="3175">
          <a:noFill/>
        </a:ln>
      </c:spPr>
    </c:title>
    <c:plotArea>
      <c:layout>
        <c:manualLayout>
          <c:xMode val="edge"/>
          <c:yMode val="edge"/>
          <c:x val="0.002"/>
          <c:y val="0.05775"/>
          <c:w val="0.98825"/>
          <c:h val="0.873"/>
        </c:manualLayout>
      </c:layout>
      <c:bubbleChart>
        <c:varyColors val="0"/>
        <c:ser>
          <c:idx val="0"/>
          <c:order val="0"/>
          <c:tx>
            <c:strRef>
              <c:f>'GAP-2010'!$B$2303</c:f>
              <c:strCache>
                <c:ptCount val="1"/>
                <c:pt idx="0">
                  <c:v>Collin</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'GAP-2010'!$C$2303:$E$2303</c:f>
            </c:numRef>
          </c:yVal>
          <c:bubbleSize>
            <c:numLit>
              <c:ptCount val="3"/>
              <c:pt idx="0">
                <c:v>1</c:v>
              </c:pt>
              <c:pt idx="1">
                <c:v>1</c:v>
              </c:pt>
              <c:pt idx="2">
                <c:v>1</c:v>
              </c:pt>
            </c:numLit>
          </c:bubbleSize>
        </c:ser>
        <c:ser>
          <c:idx val="1"/>
          <c:order val="1"/>
          <c:tx>
            <c:strRef>
              <c:f>'GAP-2010'!$B$2304</c:f>
              <c:strCache>
                <c:ptCount val="1"/>
                <c:pt idx="0">
                  <c:v>Dallas</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'GAP-2010'!$C$2304:$E$2304</c:f>
            </c:numRef>
          </c:yVal>
          <c:bubbleSize>
            <c:numLit>
              <c:ptCount val="3"/>
              <c:pt idx="0">
                <c:v>1</c:v>
              </c:pt>
              <c:pt idx="1">
                <c:v>1</c:v>
              </c:pt>
              <c:pt idx="2">
                <c:v>1</c:v>
              </c:pt>
            </c:numLit>
          </c:bubbleSize>
        </c:ser>
        <c:ser>
          <c:idx val="3"/>
          <c:order val="3"/>
          <c:tx>
            <c:strRef>
              <c:f>'GAP-2010'!$B$2306</c:f>
              <c:strCache>
                <c:ptCount val="1"/>
                <c:pt idx="0">
                  <c:v>Tarrant</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'GAP-2010'!$C$2306:$E$2306</c:f>
            </c:numRef>
          </c:yVal>
          <c:bubbleSize>
            <c:numLit>
              <c:ptCount val="3"/>
              <c:pt idx="0">
                <c:v>1</c:v>
              </c:pt>
              <c:pt idx="1">
                <c:v>1</c:v>
              </c:pt>
              <c:pt idx="2">
                <c:v>1</c:v>
              </c:pt>
            </c:numLit>
          </c:bubbleSize>
        </c:ser>
        <c:ser>
          <c:idx val="4"/>
          <c:order val="4"/>
          <c:tx>
            <c:strRef>
              <c:f>'GAP-2010'!$B$2307</c:f>
              <c:strCache>
                <c:ptCount val="1"/>
                <c:pt idx="0">
                  <c:v>North Texas</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'GAP-2010'!$C$2307:$E$2307</c:f>
            </c:numRef>
          </c:yVal>
          <c:bubbleSize>
            <c:numLit>
              <c:ptCount val="3"/>
              <c:pt idx="0">
                <c:v>1</c:v>
              </c:pt>
              <c:pt idx="1">
                <c:v>1</c:v>
              </c:pt>
              <c:pt idx="2">
                <c:v>1</c:v>
              </c:pt>
            </c:numLit>
          </c:bubbleSize>
        </c:ser>
        <c:ser>
          <c:idx val="5"/>
          <c:order val="5"/>
          <c:tx>
            <c:strRef>
              <c:f>'GAP-2010'!$B$2308</c:f>
              <c:strCache>
                <c:ptCount val="1"/>
                <c:pt idx="0">
                  <c:v>State</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'GAP-2010'!$C$2308:$E$2308</c:f>
            </c:numRef>
          </c:yVal>
          <c:bubbleSize>
            <c:numLit>
              <c:ptCount val="3"/>
              <c:pt idx="0">
                <c:v>1</c:v>
              </c:pt>
              <c:pt idx="1">
                <c:v>1</c:v>
              </c:pt>
              <c:pt idx="2">
                <c:v>1</c:v>
              </c:pt>
            </c:numLit>
          </c:bubbleSize>
        </c:ser>
        <c:bubbleScale val="10"/>
        <c:showNegBubbles val="1"/>
        <c:axId val="35133079"/>
        <c:axId val="47762256"/>
      </c:bubbleChart>
      <c:bubbleChart>
        <c:varyColors val="0"/>
        <c:ser>
          <c:idx val="2"/>
          <c:order val="2"/>
          <c:tx>
            <c:strRef>
              <c:f>'GAP-2010'!$B$2305</c:f>
              <c:strCache>
                <c:ptCount val="1"/>
                <c:pt idx="0">
                  <c:v>Denton </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1"/>
              <c:showSerName val="1"/>
              <c:showPercent val="0"/>
            </c:dLbl>
            <c:numFmt formatCode="General" sourceLinked="1"/>
            <c:spPr>
              <a:noFill/>
              <a:ln w="3175">
                <a:noFill/>
              </a:ln>
            </c:spPr>
            <c:dLblPos val="l"/>
            <c:showLegendKey val="0"/>
            <c:showVal val="1"/>
            <c:showBubbleSize val="0"/>
            <c:showCatName val="1"/>
            <c:showSerName val="1"/>
            <c:showPercent val="0"/>
          </c:dLbls>
          <c:xVal>
            <c:strRef>
              <c:f>'GAP-2010'!$C$2302:$E$2302</c:f>
            </c:strRef>
          </c:xVal>
          <c:yVal>
            <c:numRef>
              <c:f>'GAP-2010'!$C$2305:$E$2305</c:f>
            </c:numRef>
          </c:yVal>
          <c:bubbleSize>
            <c:numLit>
              <c:ptCount val="3"/>
              <c:pt idx="0">
                <c:v>1</c:v>
              </c:pt>
              <c:pt idx="1">
                <c:v>1</c:v>
              </c:pt>
              <c:pt idx="2">
                <c:v>1</c:v>
              </c:pt>
            </c:numLit>
          </c:bubbleSize>
        </c:ser>
        <c:bubbleScale val="10"/>
        <c:showNegBubbles val="1"/>
        <c:axId val="27207121"/>
        <c:axId val="43537498"/>
      </c:bubbleChart>
      <c:valAx>
        <c:axId val="35133079"/>
        <c:scaling>
          <c:orientation val="minMax"/>
        </c:scaling>
        <c:axPos val="b"/>
        <c:majorGridlines>
          <c:spPr>
            <a:ln w="3175">
              <a:solidFill>
                <a:srgbClr val="808080"/>
              </a:solidFill>
            </a:ln>
          </c:spPr>
        </c:majorGridlines>
        <c:delete val="1"/>
        <c:majorTickMark val="none"/>
        <c:minorTickMark val="none"/>
        <c:tickLblPos val="none"/>
        <c:crossAx val="47762256"/>
        <c:crossesAt val="0"/>
        <c:crossBetween val="midCat"/>
        <c:dispUnits/>
        <c:majorUnit val="1"/>
        <c:minorUnit val="1"/>
      </c:valAx>
      <c:valAx>
        <c:axId val="47762256"/>
        <c:scaling>
          <c:orientation val="minMax"/>
        </c:scaling>
        <c:axPos val="l"/>
        <c:majorGridlines>
          <c:spPr>
            <a:ln w="3175">
              <a:solidFill>
                <a:srgbClr val="FFFFFF"/>
              </a:solidFill>
            </a:ln>
          </c:spPr>
        </c:majorGridlines>
        <c:delete val="0"/>
        <c:numFmt formatCode="0.00%" sourceLinked="0"/>
        <c:majorTickMark val="none"/>
        <c:minorTickMark val="none"/>
        <c:tickLblPos val="nextTo"/>
        <c:spPr>
          <a:ln w="3175">
            <a:solidFill>
              <a:srgbClr val="808080"/>
            </a:solidFill>
          </a:ln>
        </c:spPr>
        <c:crossAx val="35133079"/>
        <c:crosses val="autoZero"/>
        <c:crossBetween val="midCat"/>
        <c:dispUnits/>
      </c:valAx>
      <c:valAx>
        <c:axId val="27207121"/>
        <c:scaling>
          <c:orientation val="minMax"/>
        </c:scaling>
        <c:axPos val="b"/>
        <c:delete val="1"/>
        <c:majorTickMark val="out"/>
        <c:minorTickMark val="none"/>
        <c:tickLblPos val="none"/>
        <c:crossAx val="43537498"/>
        <c:crosses val="max"/>
        <c:crossBetween val="midCat"/>
        <c:dispUnits/>
      </c:valAx>
      <c:valAx>
        <c:axId val="43537498"/>
        <c:scaling>
          <c:orientation val="minMax"/>
        </c:scaling>
        <c:axPos val="l"/>
        <c:delete val="1"/>
        <c:majorTickMark val="out"/>
        <c:minorTickMark val="none"/>
        <c:tickLblPos val="none"/>
        <c:crossAx val="27207121"/>
        <c:crosses val="max"/>
        <c:crossBetween val="midCat"/>
        <c:dispUnits/>
      </c:valAx>
      <c:spPr>
        <a:solidFill>
          <a:srgbClr val="FFFF99"/>
        </a:solidFill>
        <a:ln w="3175">
          <a:noFill/>
        </a:ln>
      </c:spPr>
    </c:plotArea>
    <c:legend>
      <c:legendPos val="b"/>
      <c:layout>
        <c:manualLayout>
          <c:xMode val="edge"/>
          <c:yMode val="edge"/>
          <c:x val="0.31775"/>
          <c:y val="0.9355"/>
          <c:w val="0.36375"/>
          <c:h val="0.051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Receiving Degree/Certificate for High School Graduates in 2001-2003 in Region 3 and the State</a:t>
            </a:r>
          </a:p>
        </c:rich>
      </c:tx>
      <c:layout>
        <c:manualLayout>
          <c:xMode val="factor"/>
          <c:yMode val="factor"/>
          <c:x val="-0.0015"/>
          <c:y val="-0.01325"/>
        </c:manualLayout>
      </c:layout>
      <c:spPr>
        <a:noFill/>
        <a:ln w="3175">
          <a:noFill/>
        </a:ln>
      </c:spPr>
    </c:title>
    <c:plotArea>
      <c:layout>
        <c:manualLayout>
          <c:xMode val="edge"/>
          <c:yMode val="edge"/>
          <c:x val="0.00275"/>
          <c:y val="0.134"/>
          <c:w val="0.98725"/>
          <c:h val="0.88425"/>
        </c:manualLayout>
      </c:layout>
      <c:barChart>
        <c:barDir val="col"/>
        <c:grouping val="clustered"/>
        <c:varyColors val="0"/>
        <c:ser>
          <c:idx val="0"/>
          <c:order val="0"/>
          <c:tx>
            <c:strRef>
              <c:f>'GAP-2010'!$B$2654</c:f>
              <c:strCache>
                <c:ptCount val="1"/>
                <c:pt idx="0">
                  <c:v>Region 3</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'GAP-2010'!$C$2652:$R$2653</c:f>
            </c:multiLvlStrRef>
          </c:cat>
          <c:val>
            <c:numRef>
              <c:f>'GAP-2010'!$C$2654:$R$2654</c:f>
            </c:numRef>
          </c:val>
        </c:ser>
        <c:ser>
          <c:idx val="1"/>
          <c:order val="1"/>
          <c:tx>
            <c:strRef>
              <c:f>'GAP-2010'!$B$2655</c:f>
              <c:strCache>
                <c:ptCount val="1"/>
                <c:pt idx="0">
                  <c:v>State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multiLvlStrRef>
              <c:f>'GAP-2010'!$C$2652:$R$2653</c:f>
            </c:multiLvlStrRef>
          </c:cat>
          <c:val>
            <c:numRef>
              <c:f>'GAP-2010'!$C$2655:$R$2655</c:f>
            </c:numRef>
          </c:val>
        </c:ser>
        <c:axId val="56293163"/>
        <c:axId val="36876420"/>
      </c:barChart>
      <c:catAx>
        <c:axId val="5629316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6876420"/>
        <c:crosses val="autoZero"/>
        <c:auto val="1"/>
        <c:lblOffset val="100"/>
        <c:tickLblSkip val="1"/>
        <c:noMultiLvlLbl val="0"/>
      </c:catAx>
      <c:valAx>
        <c:axId val="3687642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6293163"/>
        <c:crossesAt val="1"/>
        <c:crossBetween val="between"/>
        <c:dispUnits/>
      </c:valAx>
      <c:spPr>
        <a:solidFill>
          <a:srgbClr val="FFF5A7"/>
        </a:solidFill>
        <a:ln w="3175">
          <a:noFill/>
        </a:ln>
      </c:spPr>
    </c:plotArea>
    <c:legend>
      <c:legendPos val="t"/>
      <c:layout>
        <c:manualLayout>
          <c:xMode val="edge"/>
          <c:yMode val="edge"/>
          <c:x val="0.441"/>
          <c:y val="0.071"/>
          <c:w val="0.1175"/>
          <c:h val="0.053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Percent of High School Graduates College-Ready on TSI - Higher Education Readiness Components in Mathematics between 2004 and 2010</a:t>
            </a:r>
          </a:p>
        </c:rich>
      </c:tx>
      <c:layout>
        <c:manualLayout>
          <c:xMode val="factor"/>
          <c:yMode val="factor"/>
          <c:x val="0.03975"/>
          <c:y val="-0.029"/>
        </c:manualLayout>
      </c:layout>
      <c:spPr>
        <a:noFill/>
        <a:ln w="3175">
          <a:noFill/>
        </a:ln>
      </c:spPr>
    </c:title>
    <c:plotArea>
      <c:layout>
        <c:manualLayout>
          <c:xMode val="edge"/>
          <c:yMode val="edge"/>
          <c:x val="0.013"/>
          <c:y val="0.16125"/>
          <c:w val="0.973"/>
          <c:h val="0.7765"/>
        </c:manualLayout>
      </c:layout>
      <c:barChart>
        <c:barDir val="col"/>
        <c:grouping val="clustered"/>
        <c:varyColors val="0"/>
        <c:ser>
          <c:idx val="0"/>
          <c:order val="0"/>
          <c:tx>
            <c:strRef>
              <c:f>'GAP-2010'!$K$1840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'GAP-2010'!$C$1840:$J$1840</c:f>
            </c:numRef>
          </c:val>
        </c:ser>
        <c:ser>
          <c:idx val="1"/>
          <c:order val="1"/>
          <c:tx>
            <c:strRef>
              <c:f>'GAP-2010'!$K$1841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'GAP-2010'!$C$1841:$J$1841</c:f>
            </c:numRef>
          </c:val>
        </c:ser>
        <c:ser>
          <c:idx val="2"/>
          <c:order val="2"/>
          <c:tx>
            <c:strRef>
              <c:f>'GAP-2010'!$K$1842</c:f>
              <c:strCache>
                <c:ptCount val="1"/>
                <c:pt idx="0">
                  <c:v>2005-06</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'GAP-2010'!$C$1842:$J$1842</c:f>
            </c:numRef>
          </c:val>
        </c:ser>
        <c:ser>
          <c:idx val="3"/>
          <c:order val="3"/>
          <c:tx>
            <c:strRef>
              <c:f>'GAP-2010'!$K$1843</c:f>
              <c:strCache>
                <c:ptCount val="1"/>
                <c:pt idx="0">
                  <c:v>2006-07</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'GAP-2010'!$C$1843:$J$1843</c:f>
            </c:numRef>
          </c:val>
        </c:ser>
        <c:ser>
          <c:idx val="4"/>
          <c:order val="4"/>
          <c:tx>
            <c:strRef>
              <c:f>'GAP-2010'!$K$1844</c:f>
              <c:strCache>
                <c:ptCount val="1"/>
                <c:pt idx="0">
                  <c:v>2007-08</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'GAP-2010'!$C$1844:$J$1844</c:f>
            </c:numRef>
          </c:val>
        </c:ser>
        <c:ser>
          <c:idx val="5"/>
          <c:order val="5"/>
          <c:tx>
            <c:strRef>
              <c:f>'GAP-2010'!$K$1845</c:f>
              <c:strCache>
                <c:ptCount val="1"/>
                <c:pt idx="0">
                  <c:v>2008-09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'GAP-2010'!$C$1845:$J$1845</c:f>
            </c:numRef>
          </c:val>
        </c:ser>
        <c:ser>
          <c:idx val="6"/>
          <c:order val="6"/>
          <c:tx>
            <c:strRef>
              <c:f>'GAP-2010'!$K$1846</c:f>
              <c:strCache>
                <c:ptCount val="1"/>
                <c:pt idx="0">
                  <c:v>2009-10</c:v>
                </c:pt>
              </c:strCache>
            </c:strRef>
          </c:tx>
          <c:spPr>
            <a:solidFill>
              <a:srgbClr val="90192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'GAP-2010'!$C$1839:$J$1839</c:f>
            </c:strRef>
          </c:cat>
          <c:val>
            <c:numRef>
              <c:f>'GAP-2010'!$C$1846:$J$1846</c:f>
            </c:numRef>
          </c:val>
        </c:ser>
        <c:axId val="582647"/>
        <c:axId val="5243824"/>
      </c:barChart>
      <c:catAx>
        <c:axId val="582647"/>
        <c:scaling>
          <c:orientation val="minMax"/>
        </c:scaling>
        <c:axPos val="b"/>
        <c:delete val="0"/>
        <c:numFmt formatCode="General" sourceLinked="1"/>
        <c:majorTickMark val="out"/>
        <c:minorTickMark val="none"/>
        <c:tickLblPos val="nextTo"/>
        <c:spPr>
          <a:ln w="3175">
            <a:solidFill>
              <a:srgbClr val="000000"/>
            </a:solidFill>
          </a:ln>
        </c:spPr>
        <c:crossAx val="5243824"/>
        <c:crosses val="autoZero"/>
        <c:auto val="1"/>
        <c:lblOffset val="100"/>
        <c:tickLblSkip val="1"/>
        <c:noMultiLvlLbl val="0"/>
      </c:catAx>
      <c:valAx>
        <c:axId val="5243824"/>
        <c:scaling>
          <c:orientation val="minMax"/>
          <c:max val="0.9"/>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8264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Gender Differences on Public Higher Ed Enrollment in Three Ethnic Groups in Fall 2009 in Region 3 </a:t>
            </a:r>
          </a:p>
        </c:rich>
      </c:tx>
      <c:layout>
        <c:manualLayout>
          <c:xMode val="factor"/>
          <c:yMode val="factor"/>
          <c:x val="-0.001"/>
          <c:y val="-0.0115"/>
        </c:manualLayout>
      </c:layout>
      <c:spPr>
        <a:noFill/>
        <a:ln w="3175">
          <a:noFill/>
        </a:ln>
      </c:spPr>
    </c:title>
    <c:plotArea>
      <c:layout>
        <c:manualLayout>
          <c:xMode val="edge"/>
          <c:yMode val="edge"/>
          <c:x val="0.018"/>
          <c:y val="0.164"/>
          <c:w val="0.85525"/>
          <c:h val="0.8"/>
        </c:manualLayout>
      </c:layout>
      <c:barChart>
        <c:barDir val="col"/>
        <c:grouping val="clustered"/>
        <c:varyColors val="0"/>
        <c:ser>
          <c:idx val="0"/>
          <c:order val="0"/>
          <c:tx>
            <c:strRef>
              <c:f>'GAP-2010'!$D$2409</c:f>
              <c:strCache>
                <c:ptCount val="1"/>
                <c:pt idx="0">
                  <c:v>Male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'GAP-2010'!$B$2410:$C$2415</c:f>
            </c:multiLvlStrRef>
          </c:cat>
          <c:val>
            <c:numRef>
              <c:f>'GAP-2010'!$D$2410:$D$2415</c:f>
            </c:numRef>
          </c:val>
        </c:ser>
        <c:ser>
          <c:idx val="1"/>
          <c:order val="1"/>
          <c:tx>
            <c:strRef>
              <c:f>'GAP-2010'!$E$2409</c:f>
              <c:strCache>
                <c:ptCount val="1"/>
                <c:pt idx="0">
                  <c:v>Female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'GAP-2010'!$B$2410:$C$2415</c:f>
            </c:multiLvlStrRef>
          </c:cat>
          <c:val>
            <c:numRef>
              <c:f>'GAP-2010'!$E$2410:$E$2415</c:f>
            </c:numRef>
          </c:val>
        </c:ser>
        <c:axId val="63452325"/>
        <c:axId val="34200014"/>
      </c:barChart>
      <c:catAx>
        <c:axId val="63452325"/>
        <c:scaling>
          <c:orientation val="minMax"/>
        </c:scaling>
        <c:axPos val="b"/>
        <c:delete val="0"/>
        <c:numFmt formatCode="General" sourceLinked="1"/>
        <c:majorTickMark val="out"/>
        <c:minorTickMark val="none"/>
        <c:tickLblPos val="nextTo"/>
        <c:spPr>
          <a:ln w="3175">
            <a:solidFill>
              <a:srgbClr val="808080"/>
            </a:solidFill>
          </a:ln>
        </c:spPr>
        <c:crossAx val="34200014"/>
        <c:crosses val="autoZero"/>
        <c:auto val="1"/>
        <c:lblOffset val="100"/>
        <c:tickLblSkip val="1"/>
        <c:noMultiLvlLbl val="0"/>
      </c:catAx>
      <c:valAx>
        <c:axId val="3420001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63452325"/>
        <c:crossesAt val="1"/>
        <c:crossBetween val="between"/>
        <c:dispUnits/>
      </c:valAx>
      <c:spPr>
        <a:solidFill>
          <a:srgbClr val="FFFF99"/>
        </a:solidFill>
        <a:ln w="3175">
          <a:noFill/>
        </a:ln>
      </c:spPr>
    </c:plotArea>
    <c:legend>
      <c:legendPos val="r"/>
      <c:layout>
        <c:manualLayout>
          <c:xMode val="edge"/>
          <c:yMode val="edge"/>
          <c:x val="0.93025"/>
          <c:y val="0.4685"/>
          <c:w val="0.06525"/>
          <c:h val="0.146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Regional Residents' Graduation Rates (Bacc+) of Fall 1999 FTUG Cohorts within 6 Years at Public CTCs in Comparison with the State</a:t>
            </a:r>
          </a:p>
        </c:rich>
      </c:tx>
      <c:layout>
        <c:manualLayout>
          <c:xMode val="factor"/>
          <c:yMode val="factor"/>
          <c:x val="0.02975"/>
          <c:y val="-0.03025"/>
        </c:manualLayout>
      </c:layout>
      <c:spPr>
        <a:noFill/>
        <a:ln w="3175">
          <a:noFill/>
        </a:ln>
      </c:spPr>
    </c:title>
    <c:plotArea>
      <c:layout>
        <c:manualLayout>
          <c:xMode val="edge"/>
          <c:yMode val="edge"/>
          <c:x val="0.02425"/>
          <c:y val="0.21125"/>
          <c:w val="0.94075"/>
          <c:h val="0.748"/>
        </c:manualLayout>
      </c:layout>
      <c:barChart>
        <c:barDir val="col"/>
        <c:grouping val="clustered"/>
        <c:varyColors val="0"/>
        <c:ser>
          <c:idx val="0"/>
          <c:order val="0"/>
          <c:tx>
            <c:strRef>
              <c:f>'GAP-2010'!$B$2449</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'GAP-2010'!$F$2449:$F$2454</c:f>
            </c:numRef>
          </c:val>
        </c:ser>
        <c:ser>
          <c:idx val="1"/>
          <c:order val="1"/>
          <c:tx>
            <c:strRef>
              <c:f>'GAP-2010'!$B$2455</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'GAP-2010'!$F$2455:$F$2460</c:f>
            </c:numRef>
          </c:val>
        </c:ser>
        <c:axId val="39364671"/>
        <c:axId val="18737720"/>
      </c:barChart>
      <c:catAx>
        <c:axId val="39364671"/>
        <c:scaling>
          <c:orientation val="minMax"/>
        </c:scaling>
        <c:axPos val="b"/>
        <c:delete val="0"/>
        <c:numFmt formatCode="General" sourceLinked="1"/>
        <c:majorTickMark val="out"/>
        <c:minorTickMark val="none"/>
        <c:tickLblPos val="nextTo"/>
        <c:spPr>
          <a:ln w="3175">
            <a:solidFill>
              <a:srgbClr val="808080"/>
            </a:solidFill>
          </a:ln>
        </c:spPr>
        <c:crossAx val="18737720"/>
        <c:crosses val="autoZero"/>
        <c:auto val="1"/>
        <c:lblOffset val="100"/>
        <c:tickLblSkip val="1"/>
        <c:noMultiLvlLbl val="0"/>
      </c:catAx>
      <c:valAx>
        <c:axId val="18737720"/>
        <c:scaling>
          <c:orientation val="minMax"/>
          <c:max val="0.4"/>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9364671"/>
        <c:crossesAt val="1"/>
        <c:crossBetween val="between"/>
        <c:dispUnits/>
        <c:majorUnit val="0.1"/>
      </c:valAx>
      <c:spPr>
        <a:solidFill>
          <a:srgbClr val="FFFF99"/>
        </a:solidFill>
        <a:ln w="3175">
          <a:noFill/>
        </a:ln>
      </c:spPr>
    </c:plotArea>
    <c:legend>
      <c:legendPos val="t"/>
      <c:layout>
        <c:manualLayout>
          <c:xMode val="edge"/>
          <c:yMode val="edge"/>
          <c:x val="0.37575"/>
          <c:y val="0.15075"/>
          <c:w val="0.2475"/>
          <c:h val="0.0795"/>
        </c:manualLayout>
      </c:layout>
      <c:overlay val="0"/>
      <c:spPr>
        <a:noFill/>
        <a:ln w="3175">
          <a:noFill/>
        </a:ln>
      </c:spPr>
    </c:legend>
    <c:plotVisOnly val="0"/>
    <c:dispBlanksAs val="gap"/>
    <c:showDLblsOverMax val="0"/>
  </c:chart>
  <c:spPr>
    <a:noFill/>
    <a:ln w="3175">
      <a:solidFill>
        <a:srgbClr val="000000"/>
      </a:solidFill>
    </a:ln>
  </c:spPr>
  <c:txPr>
    <a:bodyPr vert="horz" rot="0"/>
    <a:lstStyle/>
    <a:p>
      <a:pPr>
        <a:defRPr lang="en-US" cap="none" sz="16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6 Years at Public Universities in Comparison with the State</a:t>
            </a:r>
          </a:p>
        </c:rich>
      </c:tx>
      <c:layout>
        <c:manualLayout>
          <c:xMode val="factor"/>
          <c:yMode val="factor"/>
          <c:x val="0.049"/>
          <c:y val="-0.026"/>
        </c:manualLayout>
      </c:layout>
      <c:spPr>
        <a:noFill/>
        <a:ln w="3175">
          <a:noFill/>
        </a:ln>
      </c:spPr>
    </c:title>
    <c:plotArea>
      <c:layout>
        <c:manualLayout>
          <c:xMode val="edge"/>
          <c:yMode val="edge"/>
          <c:x val="0.03425"/>
          <c:y val="0.24375"/>
          <c:w val="0.953"/>
          <c:h val="0.65425"/>
        </c:manualLayout>
      </c:layout>
      <c:barChart>
        <c:barDir val="col"/>
        <c:grouping val="clustered"/>
        <c:varyColors val="0"/>
        <c:ser>
          <c:idx val="0"/>
          <c:order val="0"/>
          <c:tx>
            <c:strRef>
              <c:f>'GAP-2010'!$B$2524</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'GAP-2010'!$F$2524:$F$2529</c:f>
            </c:numRef>
          </c:val>
        </c:ser>
        <c:ser>
          <c:idx val="1"/>
          <c:order val="1"/>
          <c:tx>
            <c:strRef>
              <c:f>'GAP-2010'!$B$2530</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'GAP-2010'!$F$2530:$F$2535</c:f>
            </c:numRef>
          </c:val>
        </c:ser>
        <c:axId val="34421753"/>
        <c:axId val="41360322"/>
      </c:barChart>
      <c:catAx>
        <c:axId val="34421753"/>
        <c:scaling>
          <c:orientation val="minMax"/>
        </c:scaling>
        <c:axPos val="b"/>
        <c:delete val="0"/>
        <c:numFmt formatCode="General" sourceLinked="1"/>
        <c:majorTickMark val="out"/>
        <c:minorTickMark val="none"/>
        <c:tickLblPos val="nextTo"/>
        <c:spPr>
          <a:ln w="3175">
            <a:solidFill>
              <a:srgbClr val="808080"/>
            </a:solidFill>
          </a:ln>
        </c:spPr>
        <c:crossAx val="41360322"/>
        <c:crosses val="autoZero"/>
        <c:auto val="1"/>
        <c:lblOffset val="100"/>
        <c:tickLblSkip val="1"/>
        <c:noMultiLvlLbl val="0"/>
      </c:catAx>
      <c:valAx>
        <c:axId val="4136032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4421753"/>
        <c:crossesAt val="1"/>
        <c:crossBetween val="between"/>
        <c:dispUnits/>
      </c:valAx>
      <c:spPr>
        <a:solidFill>
          <a:srgbClr val="FFFF99"/>
        </a:solidFill>
        <a:ln w="3175">
          <a:noFill/>
        </a:ln>
      </c:spPr>
    </c:plotArea>
    <c:legend>
      <c:legendPos val="t"/>
      <c:layout>
        <c:manualLayout>
          <c:xMode val="edge"/>
          <c:yMode val="edge"/>
          <c:x val="0.404"/>
          <c:y val="0.154"/>
          <c:w val="0.18925"/>
          <c:h val="0.0627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Fall 2009 Regional Residents' Enrollments in Higher Education in Region 3 (Total = 328,275)</a:t>
            </a:r>
          </a:p>
        </c:rich>
      </c:tx>
      <c:layout>
        <c:manualLayout>
          <c:xMode val="factor"/>
          <c:yMode val="factor"/>
          <c:x val="-0.01775"/>
          <c:y val="-0.00875"/>
        </c:manualLayout>
      </c:layout>
      <c:spPr>
        <a:noFill/>
        <a:ln w="3175">
          <a:noFill/>
        </a:ln>
      </c:spPr>
    </c:title>
    <c:plotArea>
      <c:layout>
        <c:manualLayout>
          <c:xMode val="edge"/>
          <c:yMode val="edge"/>
          <c:x val="0.02475"/>
          <c:y val="0.1705"/>
          <c:w val="0.9625"/>
          <c:h val="0.73075"/>
        </c:manualLayout>
      </c:layout>
      <c:barChart>
        <c:barDir val="col"/>
        <c:grouping val="clustered"/>
        <c:varyColors val="0"/>
        <c:ser>
          <c:idx val="0"/>
          <c:order val="0"/>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'GAP-2010'!$B$2349:$C$2353</c:f>
            </c:multiLvlStrRef>
          </c:cat>
          <c:val>
            <c:numRef>
              <c:f>'GAP-2010'!$D$2349:$D$2353</c:f>
            </c:numRef>
          </c:val>
        </c:ser>
        <c:ser>
          <c:idx val="1"/>
          <c:order val="1"/>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'GAP-2010'!$B$2349:$C$2353</c:f>
            </c:multiLvlStrRef>
          </c:cat>
          <c:val>
            <c:numRef>
              <c:f>'GAP-2010'!$E$2349:$E$2353</c:f>
            </c:numRef>
          </c:val>
        </c:ser>
        <c:ser>
          <c:idx val="2"/>
          <c:order val="2"/>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'GAP-2010'!$B$2349:$C$2353</c:f>
            </c:multiLvlStrRef>
          </c:cat>
          <c:val>
            <c:numRef>
              <c:f>'GAP-2010'!$F$2349:$F$2353</c:f>
            </c:numRef>
          </c:val>
        </c:ser>
        <c:axId val="36698579"/>
        <c:axId val="61851756"/>
      </c:barChart>
      <c:catAx>
        <c:axId val="36698579"/>
        <c:scaling>
          <c:orientation val="minMax"/>
        </c:scaling>
        <c:axPos val="b"/>
        <c:delete val="0"/>
        <c:numFmt formatCode="General" sourceLinked="1"/>
        <c:majorTickMark val="out"/>
        <c:minorTickMark val="none"/>
        <c:tickLblPos val="nextTo"/>
        <c:spPr>
          <a:ln w="3175">
            <a:solidFill>
              <a:srgbClr val="808080"/>
            </a:solidFill>
          </a:ln>
        </c:spPr>
        <c:crossAx val="61851756"/>
        <c:crosses val="autoZero"/>
        <c:auto val="1"/>
        <c:lblOffset val="100"/>
        <c:tickLblSkip val="1"/>
        <c:noMultiLvlLbl val="0"/>
      </c:catAx>
      <c:valAx>
        <c:axId val="61851756"/>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36698579"/>
        <c:crossesAt val="1"/>
        <c:crossBetween val="between"/>
        <c:dispUnits/>
      </c:valAx>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Metroplex Residents Enrolled by Public Inst. Type and Ethnicity, Fall  2000 vs. 2009</a:t>
            </a:r>
          </a:p>
        </c:rich>
      </c:tx>
      <c:layout>
        <c:manualLayout>
          <c:xMode val="factor"/>
          <c:yMode val="factor"/>
          <c:x val="-0.0265"/>
          <c:y val="-0.034"/>
        </c:manualLayout>
      </c:layout>
      <c:spPr>
        <a:noFill/>
        <a:ln w="3175">
          <a:noFill/>
        </a:ln>
      </c:spPr>
    </c:title>
    <c:plotArea>
      <c:layout>
        <c:manualLayout>
          <c:xMode val="edge"/>
          <c:yMode val="edge"/>
          <c:x val="0.025"/>
          <c:y val="0.088"/>
          <c:w val="0.97725"/>
          <c:h val="0.92075"/>
        </c:manualLayout>
      </c:layout>
      <c:barChart>
        <c:barDir val="col"/>
        <c:grouping val="stacked"/>
        <c:varyColors val="0"/>
        <c:ser>
          <c:idx val="0"/>
          <c:order val="0"/>
          <c:tx>
            <c:v>White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64659</c:v>
              </c:pt>
              <c:pt idx="1">
                <c:v>92763</c:v>
              </c:pt>
              <c:pt idx="2">
                <c:v>62378</c:v>
              </c:pt>
              <c:pt idx="3">
                <c:v>74814</c:v>
              </c:pt>
            </c:numLit>
          </c:val>
        </c:ser>
        <c:ser>
          <c:idx val="1"/>
          <c:order val="1"/>
          <c:tx>
            <c:v>African Am</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14725</c:v>
              </c:pt>
              <c:pt idx="1">
                <c:v>30504</c:v>
              </c:pt>
              <c:pt idx="2">
                <c:v>9349</c:v>
              </c:pt>
              <c:pt idx="3">
                <c:v>18121</c:v>
              </c:pt>
            </c:numLit>
          </c:val>
        </c:ser>
        <c:ser>
          <c:idx val="2"/>
          <c:order val="2"/>
          <c:tx>
            <c:v>Hispanic</c:v>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13294</c:v>
              </c:pt>
              <c:pt idx="1">
                <c:v>36730</c:v>
              </c:pt>
              <c:pt idx="2">
                <c:v>6302</c:v>
              </c:pt>
              <c:pt idx="3">
                <c:v>14797</c:v>
              </c:pt>
            </c:numLit>
          </c:val>
        </c:ser>
        <c:ser>
          <c:idx val="3"/>
          <c:order val="3"/>
          <c:tx>
            <c:v>Other</c:v>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Two-Year Insts. 2000</c:v>
              </c:pt>
              <c:pt idx="1">
                <c:v>Two-Year Insts. 2009</c:v>
              </c:pt>
              <c:pt idx="2">
                <c:v>Four-Year Insts. 2000</c:v>
              </c:pt>
              <c:pt idx="3">
                <c:v>Four-Year Insts. 2009</c:v>
              </c:pt>
            </c:strLit>
          </c:cat>
          <c:val>
            <c:numLit>
              <c:ptCount val="4"/>
              <c:pt idx="0">
                <c:v>8266</c:v>
              </c:pt>
              <c:pt idx="1">
                <c:v>15117</c:v>
              </c:pt>
              <c:pt idx="2">
                <c:v>7063</c:v>
              </c:pt>
              <c:pt idx="3">
                <c:v>13796</c:v>
              </c:pt>
            </c:numLit>
          </c:val>
        </c:ser>
        <c:overlap val="100"/>
        <c:axId val="19794893"/>
        <c:axId val="43936310"/>
      </c:barChart>
      <c:catAx>
        <c:axId val="19794893"/>
        <c:scaling>
          <c:orientation val="minMax"/>
        </c:scaling>
        <c:axPos val="b"/>
        <c:delete val="0"/>
        <c:numFmt formatCode="#,##0" sourceLinked="0"/>
        <c:majorTickMark val="out"/>
        <c:minorTickMark val="none"/>
        <c:tickLblPos val="nextTo"/>
        <c:spPr>
          <a:ln w="3175">
            <a:solidFill>
              <a:srgbClr val="808080"/>
            </a:solidFill>
          </a:ln>
        </c:spPr>
        <c:crossAx val="43936310"/>
        <c:crosses val="autoZero"/>
        <c:auto val="1"/>
        <c:lblOffset val="0"/>
        <c:tickLblSkip val="1"/>
        <c:noMultiLvlLbl val="0"/>
      </c:catAx>
      <c:valAx>
        <c:axId val="43936310"/>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9794893"/>
        <c:crossesAt val="1"/>
        <c:crossBetween val="between"/>
        <c:dispUnits/>
      </c:valAx>
      <c:dTable>
        <c:showHorzBorder val="1"/>
        <c:showVertBorder val="1"/>
        <c:showOutline val="1"/>
        <c:showKeys val="1"/>
        <c:spPr>
          <a:ln w="3175">
            <a:solidFill>
              <a:srgbClr val="808080"/>
            </a:solidFill>
          </a:ln>
        </c:spPr>
      </c:dTable>
      <c:spPr>
        <a:solidFill>
          <a:srgbClr val="FFFFCC"/>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10 Years at Public CTCs in Comparison with the State</a:t>
            </a:r>
          </a:p>
        </c:rich>
      </c:tx>
      <c:layout>
        <c:manualLayout>
          <c:xMode val="factor"/>
          <c:yMode val="factor"/>
          <c:x val="0.0315"/>
          <c:y val="-0.029"/>
        </c:manualLayout>
      </c:layout>
      <c:spPr>
        <a:noFill/>
        <a:ln w="3175">
          <a:noFill/>
        </a:ln>
      </c:spPr>
    </c:title>
    <c:plotArea>
      <c:layout>
        <c:manualLayout>
          <c:xMode val="edge"/>
          <c:yMode val="edge"/>
          <c:x val="0.04"/>
          <c:y val="0.226"/>
          <c:w val="0.92475"/>
          <c:h val="0.648"/>
        </c:manualLayout>
      </c:layout>
      <c:barChart>
        <c:barDir val="col"/>
        <c:grouping val="clustered"/>
        <c:varyColors val="0"/>
        <c:ser>
          <c:idx val="0"/>
          <c:order val="0"/>
          <c:tx>
            <c:strRef>
              <c:f>'GAP-2010'!$B$2449</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'GAP-2010'!$G$2449:$G$2454</c:f>
            </c:numRef>
          </c:val>
        </c:ser>
        <c:ser>
          <c:idx val="1"/>
          <c:order val="1"/>
          <c:tx>
            <c:strRef>
              <c:f>'GAP-2010'!$B$2455</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'GAP-2010'!$G$2455:$G$2460</c:f>
            </c:numRef>
          </c:val>
        </c:ser>
        <c:axId val="59882471"/>
        <c:axId val="2071328"/>
      </c:barChart>
      <c:catAx>
        <c:axId val="59882471"/>
        <c:scaling>
          <c:orientation val="minMax"/>
        </c:scaling>
        <c:axPos val="b"/>
        <c:delete val="0"/>
        <c:numFmt formatCode="General" sourceLinked="1"/>
        <c:majorTickMark val="out"/>
        <c:minorTickMark val="none"/>
        <c:tickLblPos val="nextTo"/>
        <c:spPr>
          <a:ln w="3175">
            <a:solidFill>
              <a:srgbClr val="808080"/>
            </a:solidFill>
          </a:ln>
        </c:spPr>
        <c:crossAx val="2071328"/>
        <c:crosses val="autoZero"/>
        <c:auto val="1"/>
        <c:lblOffset val="100"/>
        <c:tickLblSkip val="1"/>
        <c:noMultiLvlLbl val="0"/>
      </c:catAx>
      <c:valAx>
        <c:axId val="2071328"/>
        <c:scaling>
          <c:orientation val="minMax"/>
          <c:max val="0.4"/>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9882471"/>
        <c:crossesAt val="1"/>
        <c:crossBetween val="between"/>
        <c:dispUnits/>
        <c:majorUnit val="0.1"/>
      </c:valAx>
      <c:spPr>
        <a:solidFill>
          <a:srgbClr val="FFFF99"/>
        </a:solidFill>
        <a:ln w="3175">
          <a:noFill/>
        </a:ln>
      </c:spPr>
    </c:plotArea>
    <c:legend>
      <c:legendPos val="t"/>
      <c:layout>
        <c:manualLayout>
          <c:xMode val="edge"/>
          <c:yMode val="edge"/>
          <c:x val="0.40775"/>
          <c:y val="0.1425"/>
          <c:w val="0.18475"/>
          <c:h val="0.058"/>
        </c:manualLayout>
      </c:layout>
      <c:overlay val="0"/>
      <c:spPr>
        <a:noFill/>
        <a:ln w="3175">
          <a:noFill/>
        </a:ln>
      </c:spPr>
    </c:legend>
    <c:plotVisOnly val="0"/>
    <c:dispBlanksAs val="gap"/>
    <c:showDLblsOverMax val="0"/>
  </c:chart>
  <c:spPr>
    <a:no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Regional Residents' Graduation Rates (Bacc+) of Fall 1999 FTUG Cohorts within 10 Years at Public Universities in Comparison with the State</a:t>
            </a:r>
          </a:p>
        </c:rich>
      </c:tx>
      <c:layout>
        <c:manualLayout>
          <c:xMode val="factor"/>
          <c:yMode val="factor"/>
          <c:x val="0.054"/>
          <c:y val="-0.021"/>
        </c:manualLayout>
      </c:layout>
      <c:spPr>
        <a:noFill/>
        <a:ln w="3175">
          <a:noFill/>
        </a:ln>
      </c:spPr>
    </c:title>
    <c:plotArea>
      <c:layout>
        <c:manualLayout>
          <c:xMode val="edge"/>
          <c:yMode val="edge"/>
          <c:x val="0.03425"/>
          <c:y val="0.24875"/>
          <c:w val="0.953"/>
          <c:h val="0.65225"/>
        </c:manualLayout>
      </c:layout>
      <c:barChart>
        <c:barDir val="col"/>
        <c:grouping val="clustered"/>
        <c:varyColors val="0"/>
        <c:ser>
          <c:idx val="0"/>
          <c:order val="0"/>
          <c:tx>
            <c:strRef>
              <c:f>'GAP-2010'!$B$2524</c:f>
              <c:strCache>
                <c:ptCount val="1"/>
                <c:pt idx="0">
                  <c:v>Statewide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multiLvlStrRef>
              <c:f>'GAP-2010'!$C$2449:$D$2454</c:f>
            </c:multiLvlStrRef>
          </c:cat>
          <c:val>
            <c:numRef>
              <c:f>'GAP-2010'!$G$2524:$G$2529</c:f>
            </c:numRef>
          </c:val>
        </c:ser>
        <c:ser>
          <c:idx val="1"/>
          <c:order val="1"/>
          <c:tx>
            <c:strRef>
              <c:f>'GAP-2010'!$B$2530</c:f>
              <c:strCache>
                <c:ptCount val="1"/>
                <c:pt idx="0">
                  <c:v>Metroplex</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'GAP-2010'!$C$2449:$D$2454</c:f>
            </c:multiLvlStrRef>
          </c:cat>
          <c:val>
            <c:numRef>
              <c:f>'GAP-2010'!$G$2530:$G$2535</c:f>
            </c:numRef>
          </c:val>
        </c:ser>
        <c:axId val="18641953"/>
        <c:axId val="33559850"/>
      </c:barChart>
      <c:catAx>
        <c:axId val="18641953"/>
        <c:scaling>
          <c:orientation val="minMax"/>
        </c:scaling>
        <c:axPos val="b"/>
        <c:delete val="0"/>
        <c:numFmt formatCode="General" sourceLinked="1"/>
        <c:majorTickMark val="out"/>
        <c:minorTickMark val="none"/>
        <c:tickLblPos val="nextTo"/>
        <c:spPr>
          <a:ln w="3175">
            <a:solidFill>
              <a:srgbClr val="808080"/>
            </a:solidFill>
          </a:ln>
        </c:spPr>
        <c:crossAx val="33559850"/>
        <c:crosses val="autoZero"/>
        <c:auto val="1"/>
        <c:lblOffset val="100"/>
        <c:tickLblSkip val="1"/>
        <c:noMultiLvlLbl val="0"/>
      </c:catAx>
      <c:valAx>
        <c:axId val="33559850"/>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8641953"/>
        <c:crossesAt val="1"/>
        <c:crossBetween val="between"/>
        <c:dispUnits/>
      </c:valAx>
      <c:spPr>
        <a:solidFill>
          <a:srgbClr val="FFFF99"/>
        </a:solidFill>
        <a:ln w="3175">
          <a:noFill/>
        </a:ln>
      </c:spPr>
    </c:plotArea>
    <c:legend>
      <c:legendPos val="t"/>
      <c:layout>
        <c:manualLayout>
          <c:xMode val="edge"/>
          <c:yMode val="edge"/>
          <c:x val="0.404"/>
          <c:y val="0.1545"/>
          <c:w val="0.18925"/>
          <c:h val="0.0627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in All Students</a:t>
            </a:r>
          </a:p>
        </c:rich>
      </c:tx>
      <c:layout>
        <c:manualLayout>
          <c:xMode val="factor"/>
          <c:yMode val="factor"/>
          <c:x val="-0.00075"/>
          <c:y val="-0.01225"/>
        </c:manualLayout>
      </c:layout>
      <c:spPr>
        <a:noFill/>
        <a:ln w="3175">
          <a:noFill/>
        </a:ln>
      </c:spPr>
    </c:title>
    <c:plotArea>
      <c:layout>
        <c:manualLayout>
          <c:xMode val="edge"/>
          <c:yMode val="edge"/>
          <c:x val="0.01575"/>
          <c:y val="0.093"/>
          <c:w val="0.96575"/>
          <c:h val="0.7835"/>
        </c:manualLayout>
      </c:layout>
      <c:barChart>
        <c:barDir val="col"/>
        <c:grouping val="clustered"/>
        <c:varyColors val="0"/>
        <c:ser>
          <c:idx val="0"/>
          <c:order val="0"/>
          <c:tx>
            <c:v>Region 3 (Size = 73,527)</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'GAP-2010'!$D$2767:$H$2767</c:f>
            </c:strRef>
          </c:cat>
          <c:val>
            <c:numRef>
              <c:f>'GAP-2010'!$D$2768:$H$2768</c:f>
            </c:numRef>
          </c:val>
        </c:ser>
        <c:ser>
          <c:idx val="1"/>
          <c:order val="1"/>
          <c:tx>
            <c:v>State (Size=303,371)</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'GAP-2010'!$D$2767:$H$2767</c:f>
            </c:strRef>
          </c:cat>
          <c:val>
            <c:numRef>
              <c:f>'GAP-2010'!$D$2769:$H$2769</c:f>
            </c:numRef>
          </c:val>
        </c:ser>
        <c:axId val="33603195"/>
        <c:axId val="33993300"/>
      </c:barChart>
      <c:catAx>
        <c:axId val="33603195"/>
        <c:scaling>
          <c:orientation val="minMax"/>
        </c:scaling>
        <c:axPos val="b"/>
        <c:delete val="0"/>
        <c:numFmt formatCode="General" sourceLinked="1"/>
        <c:majorTickMark val="out"/>
        <c:minorTickMark val="none"/>
        <c:tickLblPos val="nextTo"/>
        <c:spPr>
          <a:ln w="3175">
            <a:solidFill>
              <a:srgbClr val="808080"/>
            </a:solidFill>
          </a:ln>
        </c:spPr>
        <c:crossAx val="33993300"/>
        <c:crosses val="autoZero"/>
        <c:auto val="1"/>
        <c:lblOffset val="100"/>
        <c:tickLblSkip val="1"/>
        <c:noMultiLvlLbl val="0"/>
      </c:catAx>
      <c:valAx>
        <c:axId val="3399330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3603195"/>
        <c:crossesAt val="1"/>
        <c:crossBetween val="between"/>
        <c:dispUnits/>
      </c:valAx>
      <c:spPr>
        <a:solidFill>
          <a:srgbClr val="FFF18B"/>
        </a:solidFill>
        <a:ln w="3175">
          <a:noFill/>
        </a:ln>
      </c:spPr>
    </c:plotArea>
    <c:legend>
      <c:legendPos val="r"/>
      <c:layout>
        <c:manualLayout>
          <c:xMode val="edge"/>
          <c:yMode val="edge"/>
          <c:x val="0.252"/>
          <c:y val="0.905"/>
          <c:w val="0.6145"/>
          <c:h val="0.070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through FY 2009 Higher Education in
</a:t>
            </a:r>
            <a:r>
              <a:rPr lang="en-US" cap="none" sz="1400" b="0" i="0" u="none" baseline="0">
                <a:solidFill>
                  <a:srgbClr val="000000"/>
                </a:solidFill>
              </a:rPr>
              <a:t>African American, Hispanic, and White  Males in Region 3 and the State</a:t>
            </a:r>
          </a:p>
        </c:rich>
      </c:tx>
      <c:layout>
        <c:manualLayout>
          <c:xMode val="factor"/>
          <c:yMode val="factor"/>
          <c:x val="-0.00125"/>
          <c:y val="-0.01425"/>
        </c:manualLayout>
      </c:layout>
      <c:spPr>
        <a:noFill/>
        <a:ln w="3175">
          <a:noFill/>
        </a:ln>
      </c:spPr>
    </c:title>
    <c:plotArea>
      <c:layout>
        <c:manualLayout>
          <c:xMode val="edge"/>
          <c:yMode val="edge"/>
          <c:x val="0.006"/>
          <c:y val="0.21875"/>
          <c:w val="0.99325"/>
          <c:h val="0.82575"/>
        </c:manualLayout>
      </c:layout>
      <c:barChart>
        <c:barDir val="col"/>
        <c:grouping val="clustered"/>
        <c:varyColors val="0"/>
        <c:ser>
          <c:idx val="0"/>
          <c:order val="0"/>
          <c:tx>
            <c:v>Region 3 (AA=6,647, Hispanic=7,896, White=21,968)</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'GAP-2010'!$F$2936:$T$2937</c:f>
            </c:multiLvlStrRef>
          </c:cat>
          <c:val>
            <c:numRef>
              <c:f>'GAP-2010'!$F$2938:$T$2938</c:f>
            </c:numRef>
          </c:val>
        </c:ser>
        <c:ser>
          <c:idx val="1"/>
          <c:order val="1"/>
          <c:tx>
            <c:v>State (AA=21,921, Hispanic=56,763, White=73,607)</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'GAP-2010'!$F$2936:$T$2937</c:f>
            </c:multiLvlStrRef>
          </c:cat>
          <c:val>
            <c:numRef>
              <c:f>'GAP-2010'!$F$2939:$T$2939</c:f>
            </c:numRef>
          </c:val>
        </c:ser>
        <c:axId val="37504245"/>
        <c:axId val="1993886"/>
      </c:barChart>
      <c:catAx>
        <c:axId val="37504245"/>
        <c:scaling>
          <c:orientation val="minMax"/>
        </c:scaling>
        <c:axPos val="b"/>
        <c:delete val="0"/>
        <c:numFmt formatCode="General" sourceLinked="1"/>
        <c:majorTickMark val="out"/>
        <c:minorTickMark val="none"/>
        <c:tickLblPos val="nextTo"/>
        <c:spPr>
          <a:ln w="3175">
            <a:solidFill>
              <a:srgbClr val="808080"/>
            </a:solidFill>
          </a:ln>
        </c:spPr>
        <c:crossAx val="1993886"/>
        <c:crosses val="autoZero"/>
        <c:auto val="1"/>
        <c:lblOffset val="100"/>
        <c:tickLblSkip val="1"/>
        <c:noMultiLvlLbl val="0"/>
      </c:catAx>
      <c:valAx>
        <c:axId val="199388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7504245"/>
        <c:crossesAt val="1"/>
        <c:crossBetween val="between"/>
        <c:dispUnits/>
      </c:valAx>
      <c:spPr>
        <a:solidFill>
          <a:srgbClr val="FFF18B"/>
        </a:solidFill>
        <a:ln w="3175">
          <a:noFill/>
        </a:ln>
      </c:spPr>
    </c:plotArea>
    <c:legend>
      <c:legendPos val="r"/>
      <c:layout>
        <c:manualLayout>
          <c:xMode val="edge"/>
          <c:yMode val="edge"/>
          <c:x val="0.06675"/>
          <c:y val="0.1515"/>
          <c:w val="0.905"/>
          <c:h val="0.080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for Hispanic Students in Region 3 vs. State</a:t>
            </a:r>
          </a:p>
        </c:rich>
      </c:tx>
      <c:layout>
        <c:manualLayout>
          <c:xMode val="factor"/>
          <c:yMode val="factor"/>
          <c:x val="0.08175"/>
          <c:y val="-0.02225"/>
        </c:manualLayout>
      </c:layout>
      <c:spPr>
        <a:noFill/>
        <a:ln w="3175">
          <a:noFill/>
        </a:ln>
      </c:spPr>
    </c:title>
    <c:plotArea>
      <c:layout>
        <c:manualLayout>
          <c:xMode val="edge"/>
          <c:yMode val="edge"/>
          <c:x val="0.0175"/>
          <c:y val="0.05125"/>
          <c:w val="0.97475"/>
          <c:h val="0.96425"/>
        </c:manualLayout>
      </c:layout>
      <c:barChart>
        <c:barDir val="col"/>
        <c:grouping val="clustered"/>
        <c:varyColors val="0"/>
        <c:ser>
          <c:idx val="0"/>
          <c:order val="0"/>
          <c:tx>
            <c:strRef>
              <c:f>'GAP-2010'!$B$2797</c:f>
              <c:strCache>
                <c:ptCount val="1"/>
                <c:pt idx="0">
                  <c:v>Region 3 Hispanic Female (n=7,399)</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'GAP-2010'!$C$2797:$N$2797</c:f>
            </c:numRef>
          </c:val>
        </c:ser>
        <c:ser>
          <c:idx val="1"/>
          <c:order val="1"/>
          <c:tx>
            <c:strRef>
              <c:f>'GAP-2010'!$B$2798</c:f>
              <c:strCache>
                <c:ptCount val="1"/>
                <c:pt idx="0">
                  <c:v>State Hispanic Female (n=53,569)</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'GAP-2010'!$C$2798:$N$2798</c:f>
            </c:numRef>
          </c:val>
        </c:ser>
        <c:ser>
          <c:idx val="2"/>
          <c:order val="2"/>
          <c:tx>
            <c:strRef>
              <c:f>'GAP-2010'!$B$2799</c:f>
              <c:strCache>
                <c:ptCount val="1"/>
                <c:pt idx="0">
                  <c:v>Region 3 Hispanic Male (n=7,896)</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'GAP-2010'!$C$2799:$N$2799</c:f>
            </c:numRef>
          </c:val>
        </c:ser>
        <c:ser>
          <c:idx val="3"/>
          <c:order val="3"/>
          <c:tx>
            <c:strRef>
              <c:f>'GAP-2010'!$B$2800</c:f>
              <c:strCache>
                <c:ptCount val="1"/>
                <c:pt idx="0">
                  <c:v>State Hispanic Male (n=56,763)</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'GAP-2010'!$C$2800:$N$2800</c:f>
            </c:numRef>
          </c:val>
        </c:ser>
        <c:ser>
          <c:idx val="4"/>
          <c:order val="4"/>
          <c:tx>
            <c:strRef>
              <c:f>'GAP-2010'!$B$2801</c:f>
              <c:strCache>
                <c:ptCount val="1"/>
                <c:pt idx="0">
                  <c:v>Region 3 Hispanic Total (n=15,295)</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'GAP-2010'!$C$2801:$N$2801</c:f>
            </c:numRef>
          </c:val>
        </c:ser>
        <c:ser>
          <c:idx val="5"/>
          <c:order val="5"/>
          <c:tx>
            <c:strRef>
              <c:f>'GAP-2010'!$B$2802</c:f>
              <c:strCache>
                <c:ptCount val="1"/>
                <c:pt idx="0">
                  <c:v>State Hispanic Total (N=110,332)</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'GAP-2010'!$C$2796:$N$2796</c:f>
            </c:strRef>
          </c:cat>
          <c:val>
            <c:numRef>
              <c:f>'GAP-2010'!$C$2802:$N$2802</c:f>
            </c:numRef>
          </c:val>
        </c:ser>
        <c:axId val="17944975"/>
        <c:axId val="27287048"/>
      </c:barChart>
      <c:catAx>
        <c:axId val="17944975"/>
        <c:scaling>
          <c:orientation val="minMax"/>
        </c:scaling>
        <c:axPos val="b"/>
        <c:delete val="0"/>
        <c:numFmt formatCode="General" sourceLinked="1"/>
        <c:majorTickMark val="none"/>
        <c:minorTickMark val="none"/>
        <c:tickLblPos val="nextTo"/>
        <c:spPr>
          <a:ln w="3175">
            <a:solidFill>
              <a:srgbClr val="808080"/>
            </a:solidFill>
          </a:ln>
        </c:spPr>
        <c:crossAx val="27287048"/>
        <c:crosses val="autoZero"/>
        <c:auto val="1"/>
        <c:lblOffset val="100"/>
        <c:tickLblSkip val="1"/>
        <c:noMultiLvlLbl val="0"/>
      </c:catAx>
      <c:valAx>
        <c:axId val="27287048"/>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17944975"/>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Percents of TSI - Higher Education Readiness Component in English Language Arts between 2003-04 and 2009-10</a:t>
            </a:r>
          </a:p>
        </c:rich>
      </c:tx>
      <c:layout>
        <c:manualLayout>
          <c:xMode val="factor"/>
          <c:yMode val="factor"/>
          <c:x val="0.0235"/>
          <c:y val="-0.00725"/>
        </c:manualLayout>
      </c:layout>
      <c:spPr>
        <a:noFill/>
        <a:ln w="3175">
          <a:noFill/>
        </a:ln>
      </c:spPr>
    </c:title>
    <c:plotArea>
      <c:layout>
        <c:manualLayout>
          <c:xMode val="edge"/>
          <c:yMode val="edge"/>
          <c:x val="0.0095"/>
          <c:y val="0.14125"/>
          <c:w val="0.9885"/>
          <c:h val="0.9185"/>
        </c:manualLayout>
      </c:layout>
      <c:barChart>
        <c:barDir val="col"/>
        <c:grouping val="clustered"/>
        <c:varyColors val="0"/>
        <c:ser>
          <c:idx val="0"/>
          <c:order val="0"/>
          <c:tx>
            <c:strRef>
              <c:f>'GAP-2010'!$K$1710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'GAP-2010'!$C$1710:$J$1710</c:f>
            </c:numRef>
          </c:val>
        </c:ser>
        <c:ser>
          <c:idx val="1"/>
          <c:order val="1"/>
          <c:tx>
            <c:strRef>
              <c:f>'GAP-2010'!$K$1711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'GAP-2010'!$C$1711:$J$1711</c:f>
            </c:numRef>
          </c:val>
        </c:ser>
        <c:ser>
          <c:idx val="2"/>
          <c:order val="2"/>
          <c:tx>
            <c:strRef>
              <c:f>'GAP-2010'!$K$1712</c:f>
              <c:strCache>
                <c:ptCount val="1"/>
                <c:pt idx="0">
                  <c:v>2005-06</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'GAP-2010'!$C$1712:$J$1712</c:f>
            </c:numRef>
          </c:val>
        </c:ser>
        <c:ser>
          <c:idx val="3"/>
          <c:order val="3"/>
          <c:tx>
            <c:strRef>
              <c:f>'GAP-2010'!$K$1713</c:f>
              <c:strCache>
                <c:ptCount val="1"/>
                <c:pt idx="0">
                  <c:v>2006-07</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'GAP-2010'!$C$1713:$J$1713</c:f>
            </c:numRef>
          </c:val>
        </c:ser>
        <c:ser>
          <c:idx val="4"/>
          <c:order val="4"/>
          <c:tx>
            <c:strRef>
              <c:f>'GAP-2010'!$K$1714</c:f>
              <c:strCache>
                <c:ptCount val="1"/>
                <c:pt idx="0">
                  <c:v>2007-08</c:v>
                </c:pt>
              </c:strCache>
            </c:strRef>
          </c:tx>
          <c:spPr>
            <a:solidFill>
              <a:srgbClr val="39F52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'GAP-2010'!$C$1714:$J$1714</c:f>
            </c:numRef>
          </c:val>
        </c:ser>
        <c:ser>
          <c:idx val="5"/>
          <c:order val="5"/>
          <c:tx>
            <c:strRef>
              <c:f>'GAP-2010'!$K$1715</c:f>
              <c:strCache>
                <c:ptCount val="1"/>
                <c:pt idx="0">
                  <c:v>2008-09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'GAP-2010'!$C$1715:$J$1715</c:f>
            </c:numRef>
          </c:val>
        </c:ser>
        <c:ser>
          <c:idx val="6"/>
          <c:order val="6"/>
          <c:tx>
            <c:strRef>
              <c:f>'GAP-2010'!$K$1716</c:f>
              <c:strCache>
                <c:ptCount val="1"/>
                <c:pt idx="0">
                  <c:v>2009-10</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'GAP-2010'!$C$1709:$J$1709</c:f>
            </c:strRef>
          </c:cat>
          <c:val>
            <c:numRef>
              <c:f>'GAP-2010'!$C$1716:$J$1716</c:f>
            </c:numRef>
          </c:val>
        </c:ser>
        <c:axId val="47194417"/>
        <c:axId val="22096570"/>
      </c:barChart>
      <c:catAx>
        <c:axId val="4719441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22096570"/>
        <c:crosses val="autoZero"/>
        <c:auto val="1"/>
        <c:lblOffset val="100"/>
        <c:tickLblSkip val="1"/>
        <c:noMultiLvlLbl val="0"/>
      </c:catAx>
      <c:valAx>
        <c:axId val="22096570"/>
        <c:scaling>
          <c:orientation val="minMax"/>
          <c:max val="0.8"/>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719441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FY 1998 7th Grade Cohort Tracked through FY 2009 Higher Education for African American Students in Region 3 vs. State</a:t>
            </a:r>
          </a:p>
        </c:rich>
      </c:tx>
      <c:layout>
        <c:manualLayout>
          <c:xMode val="factor"/>
          <c:yMode val="factor"/>
          <c:x val="0.05075"/>
          <c:y val="-0.0235"/>
        </c:manualLayout>
      </c:layout>
      <c:spPr>
        <a:noFill/>
        <a:ln w="3175">
          <a:noFill/>
        </a:ln>
      </c:spPr>
    </c:title>
    <c:plotArea>
      <c:layout>
        <c:manualLayout>
          <c:xMode val="edge"/>
          <c:yMode val="edge"/>
          <c:x val="0.01275"/>
          <c:y val="0.07375"/>
          <c:w val="0.98725"/>
          <c:h val="0.938"/>
        </c:manualLayout>
      </c:layout>
      <c:barChart>
        <c:barDir val="col"/>
        <c:grouping val="clustered"/>
        <c:varyColors val="0"/>
        <c:ser>
          <c:idx val="0"/>
          <c:order val="0"/>
          <c:tx>
            <c:strRef>
              <c:f>'GAP-2010'!$B$2845</c:f>
              <c:strCache>
                <c:ptCount val="1"/>
                <c:pt idx="0">
                  <c:v>Region AA Female (n=6,358)</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'GAP-2010'!$C$2845:$N$2845</c:f>
            </c:numRef>
          </c:val>
        </c:ser>
        <c:ser>
          <c:idx val="1"/>
          <c:order val="1"/>
          <c:tx>
            <c:strRef>
              <c:f>'GAP-2010'!$B$2846</c:f>
              <c:strCache>
                <c:ptCount val="1"/>
                <c:pt idx="0">
                  <c:v>State AA Female (n=20,757)</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'GAP-2010'!$C$2846:$N$2846</c:f>
            </c:numRef>
          </c:val>
        </c:ser>
        <c:ser>
          <c:idx val="2"/>
          <c:order val="2"/>
          <c:tx>
            <c:strRef>
              <c:f>'GAP-2010'!$B$2847</c:f>
              <c:strCache>
                <c:ptCount val="1"/>
                <c:pt idx="0">
                  <c:v>Region AA Male (n=6,647)</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'GAP-2010'!$C$2847:$N$2847</c:f>
            </c:numRef>
          </c:val>
        </c:ser>
        <c:ser>
          <c:idx val="3"/>
          <c:order val="3"/>
          <c:tx>
            <c:strRef>
              <c:f>'GAP-2010'!$B$2848</c:f>
              <c:strCache>
                <c:ptCount val="1"/>
                <c:pt idx="0">
                  <c:v>StateAA Male (n=21,921)</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'GAP-2010'!$C$2848:$N$2848</c:f>
            </c:numRef>
          </c:val>
        </c:ser>
        <c:ser>
          <c:idx val="4"/>
          <c:order val="4"/>
          <c:tx>
            <c:strRef>
              <c:f>'GAP-2010'!$B$2849</c:f>
              <c:strCache>
                <c:ptCount val="1"/>
                <c:pt idx="0">
                  <c:v>Region 3 AATotal (n=13,005)</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'GAP-2010'!$C$2849:$N$2849</c:f>
            </c:numRef>
          </c:val>
        </c:ser>
        <c:ser>
          <c:idx val="5"/>
          <c:order val="5"/>
          <c:tx>
            <c:strRef>
              <c:f>'GAP-2010'!$B$2850</c:f>
              <c:strCache>
                <c:ptCount val="1"/>
                <c:pt idx="0">
                  <c:v>State AA Total (N=42,678)</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'GAP-2010'!$C$2844:$N$2844</c:f>
            </c:strRef>
          </c:cat>
          <c:val>
            <c:numRef>
              <c:f>'GAP-2010'!$C$2850:$N$2850</c:f>
            </c:numRef>
          </c:val>
        </c:ser>
        <c:axId val="44256841"/>
        <c:axId val="62767250"/>
      </c:barChart>
      <c:catAx>
        <c:axId val="44256841"/>
        <c:scaling>
          <c:orientation val="minMax"/>
        </c:scaling>
        <c:axPos val="b"/>
        <c:delete val="0"/>
        <c:numFmt formatCode="General" sourceLinked="1"/>
        <c:majorTickMark val="none"/>
        <c:minorTickMark val="none"/>
        <c:tickLblPos val="nextTo"/>
        <c:spPr>
          <a:ln w="3175">
            <a:solidFill>
              <a:srgbClr val="808080"/>
            </a:solidFill>
          </a:ln>
        </c:spPr>
        <c:crossAx val="62767250"/>
        <c:crosses val="autoZero"/>
        <c:auto val="1"/>
        <c:lblOffset val="100"/>
        <c:tickLblSkip val="1"/>
        <c:noMultiLvlLbl val="0"/>
      </c:catAx>
      <c:valAx>
        <c:axId val="62767250"/>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44256841"/>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for White Students in Region 3 vs. State </a:t>
            </a:r>
          </a:p>
        </c:rich>
      </c:tx>
      <c:layout>
        <c:manualLayout>
          <c:xMode val="factor"/>
          <c:yMode val="factor"/>
          <c:x val="0.045"/>
          <c:y val="-0.029"/>
        </c:manualLayout>
      </c:layout>
      <c:spPr>
        <a:noFill/>
        <a:ln w="3175">
          <a:noFill/>
        </a:ln>
      </c:spPr>
    </c:title>
    <c:plotArea>
      <c:layout>
        <c:manualLayout>
          <c:xMode val="edge"/>
          <c:yMode val="edge"/>
          <c:x val="0.01575"/>
          <c:y val="0.058"/>
          <c:w val="0.9765"/>
          <c:h val="0.9595"/>
        </c:manualLayout>
      </c:layout>
      <c:barChart>
        <c:barDir val="col"/>
        <c:grouping val="clustered"/>
        <c:varyColors val="0"/>
        <c:ser>
          <c:idx val="0"/>
          <c:order val="0"/>
          <c:tx>
            <c:strRef>
              <c:f>'GAP-2010'!$B$2891</c:f>
              <c:strCache>
                <c:ptCount val="1"/>
                <c:pt idx="0">
                  <c:v>Region White Female (n=20,538)</c:v>
                </c:pt>
              </c:strCache>
            </c:strRef>
          </c:tx>
          <c:spPr>
            <a:solidFill>
              <a:srgbClr val="D5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'GAP-2010'!$C$2891:$N$2891</c:f>
            </c:numRef>
          </c:val>
        </c:ser>
        <c:ser>
          <c:idx val="1"/>
          <c:order val="1"/>
          <c:tx>
            <c:strRef>
              <c:f>'GAP-2010'!$B$2892</c:f>
              <c:strCache>
                <c:ptCount val="1"/>
                <c:pt idx="0">
                  <c:v>State White Female (n=68,897)</c:v>
                </c:pt>
              </c:strCache>
            </c:strRef>
          </c:tx>
          <c:spPr>
            <a:solidFill>
              <a:srgbClr val="54A0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'GAP-2010'!$C$2892:$N$2892</c:f>
            </c:numRef>
          </c:val>
        </c:ser>
        <c:ser>
          <c:idx val="2"/>
          <c:order val="2"/>
          <c:tx>
            <c:strRef>
              <c:f>'GAP-2010'!$B$2893</c:f>
              <c:strCache>
                <c:ptCount val="1"/>
                <c:pt idx="0">
                  <c:v>Region White Male (n=21,968)</c:v>
                </c:pt>
              </c:strCache>
            </c:strRef>
          </c:tx>
          <c:spPr>
            <a:solidFill>
              <a:srgbClr val="CC5F6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'GAP-2010'!$C$2893:$N$2893</c:f>
            </c:numRef>
          </c:val>
        </c:ser>
        <c:ser>
          <c:idx val="3"/>
          <c:order val="3"/>
          <c:tx>
            <c:strRef>
              <c:f>'GAP-2010'!$B$2894</c:f>
              <c:strCache>
                <c:ptCount val="1"/>
                <c:pt idx="0">
                  <c:v>State White Male (n=73,607)</c:v>
                </c:pt>
              </c:strCache>
            </c:strRef>
          </c:tx>
          <c:spPr>
            <a:solidFill>
              <a:srgbClr val="5EA2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'GAP-2010'!$C$2894:$N$2894</c:f>
            </c:numRef>
          </c:val>
        </c:ser>
        <c:ser>
          <c:idx val="4"/>
          <c:order val="4"/>
          <c:tx>
            <c:strRef>
              <c:f>'GAP-2010'!$B$2895</c:f>
              <c:strCache>
                <c:ptCount val="1"/>
                <c:pt idx="0">
                  <c:v>Region 3 White Total (n=42,506)</c:v>
                </c:pt>
              </c:strCache>
            </c:strRef>
          </c:tx>
          <c:spPr>
            <a:solidFill>
              <a:srgbClr val="CD76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'GAP-2010'!$C$2895:$N$2895</c:f>
            </c:numRef>
          </c:val>
        </c:ser>
        <c:ser>
          <c:idx val="5"/>
          <c:order val="5"/>
          <c:tx>
            <c:strRef>
              <c:f>'GAP-2010'!$B$2896</c:f>
              <c:strCache>
                <c:ptCount val="1"/>
                <c:pt idx="0">
                  <c:v>State White Total (N=142,504)</c:v>
                </c:pt>
              </c:strCache>
            </c:strRef>
          </c:tx>
          <c:spPr>
            <a:solidFill>
              <a:srgbClr val="AF3F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'GAP-2010'!$C$2890:$N$2890</c:f>
            </c:strRef>
          </c:cat>
          <c:val>
            <c:numRef>
              <c:f>'GAP-2010'!$C$2896:$N$2896</c:f>
            </c:numRef>
          </c:val>
        </c:ser>
        <c:axId val="28034339"/>
        <c:axId val="50982460"/>
      </c:barChart>
      <c:catAx>
        <c:axId val="28034339"/>
        <c:scaling>
          <c:orientation val="minMax"/>
        </c:scaling>
        <c:axPos val="b"/>
        <c:delete val="0"/>
        <c:numFmt formatCode="General" sourceLinked="1"/>
        <c:majorTickMark val="none"/>
        <c:minorTickMark val="none"/>
        <c:tickLblPos val="nextTo"/>
        <c:spPr>
          <a:ln w="3175">
            <a:solidFill>
              <a:srgbClr val="808080"/>
            </a:solidFill>
          </a:ln>
        </c:spPr>
        <c:crossAx val="50982460"/>
        <c:crosses val="autoZero"/>
        <c:auto val="1"/>
        <c:lblOffset val="100"/>
        <c:tickLblSkip val="1"/>
        <c:noMultiLvlLbl val="0"/>
      </c:catAx>
      <c:valAx>
        <c:axId val="50982460"/>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28034339"/>
        <c:crossesAt val="1"/>
        <c:crossBetween val="between"/>
        <c:dispUnits/>
      </c:valAx>
      <c:dTable>
        <c:showHorzBorder val="1"/>
        <c:showVertBorder val="1"/>
        <c:showOutline val="1"/>
        <c:showKeys val="1"/>
        <c:spPr>
          <a:ln w="3175">
            <a:solidFill>
              <a:srgbClr val="808080"/>
            </a:solidFill>
          </a:ln>
        </c:spPr>
      </c:dTable>
      <c:spPr>
        <a:solidFill>
          <a:srgbClr val="FFF18B"/>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through FY 2009 higher education:
</a:t>
            </a:r>
            <a:r>
              <a:rPr lang="en-US" cap="none" sz="1400" b="0" i="0" u="none" baseline="0">
                <a:solidFill>
                  <a:srgbClr val="000000"/>
                </a:solidFill>
              </a:rPr>
              <a:t>African American, Hispanic, and White females in Region 3 vs. State</a:t>
            </a:r>
          </a:p>
        </c:rich>
      </c:tx>
      <c:layout>
        <c:manualLayout>
          <c:xMode val="factor"/>
          <c:yMode val="factor"/>
          <c:x val="-0.03375"/>
          <c:y val="-0.01625"/>
        </c:manualLayout>
      </c:layout>
      <c:spPr>
        <a:noFill/>
        <a:ln w="3175">
          <a:noFill/>
        </a:ln>
      </c:spPr>
    </c:title>
    <c:plotArea>
      <c:layout>
        <c:manualLayout>
          <c:xMode val="edge"/>
          <c:yMode val="edge"/>
          <c:x val="0"/>
          <c:y val="0.22675"/>
          <c:w val="0.9975"/>
          <c:h val="0.8035"/>
        </c:manualLayout>
      </c:layout>
      <c:barChart>
        <c:barDir val="col"/>
        <c:grouping val="clustered"/>
        <c:varyColors val="0"/>
        <c:ser>
          <c:idx val="0"/>
          <c:order val="0"/>
          <c:tx>
            <c:v>Region 3 (AA=6,358, Hispanic=7,399, White=20,538)</c:v>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multiLvlStrRef>
              <c:f>'GAP-2010'!$F$2970:$T$2971</c:f>
            </c:multiLvlStrRef>
          </c:cat>
          <c:val>
            <c:numRef>
              <c:f>'GAP-2010'!$F$2972:$T$2972</c:f>
            </c:numRef>
          </c:val>
        </c:ser>
        <c:ser>
          <c:idx val="1"/>
          <c:order val="1"/>
          <c:tx>
            <c:v>State(AA=20757, Hispanic=53,569, White=68,897)</c:v>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'GAP-2010'!$F$2970:$T$2971</c:f>
            </c:multiLvlStrRef>
          </c:cat>
          <c:val>
            <c:numRef>
              <c:f>'GAP-2010'!$F$2973:$T$2973</c:f>
            </c:numRef>
          </c:val>
        </c:ser>
        <c:axId val="56188957"/>
        <c:axId val="35938566"/>
      </c:barChart>
      <c:catAx>
        <c:axId val="56188957"/>
        <c:scaling>
          <c:orientation val="minMax"/>
        </c:scaling>
        <c:axPos val="b"/>
        <c:delete val="0"/>
        <c:numFmt formatCode="General" sourceLinked="1"/>
        <c:majorTickMark val="out"/>
        <c:minorTickMark val="none"/>
        <c:tickLblPos val="nextTo"/>
        <c:spPr>
          <a:ln w="3175">
            <a:solidFill>
              <a:srgbClr val="808080"/>
            </a:solidFill>
          </a:ln>
        </c:spPr>
        <c:crossAx val="35938566"/>
        <c:crosses val="autoZero"/>
        <c:auto val="1"/>
        <c:lblOffset val="100"/>
        <c:tickLblSkip val="1"/>
        <c:noMultiLvlLbl val="0"/>
      </c:catAx>
      <c:valAx>
        <c:axId val="3593856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6188957"/>
        <c:crossesAt val="1"/>
        <c:crossBetween val="between"/>
        <c:dispUnits/>
      </c:valAx>
      <c:spPr>
        <a:solidFill>
          <a:srgbClr val="FFF18B"/>
        </a:solidFill>
        <a:ln w="3175">
          <a:noFill/>
        </a:ln>
      </c:spPr>
    </c:plotArea>
    <c:legend>
      <c:legendPos val="r"/>
      <c:layout>
        <c:manualLayout>
          <c:xMode val="edge"/>
          <c:yMode val="edge"/>
          <c:x val="0.04925"/>
          <c:y val="0.13525"/>
          <c:w val="0.90425"/>
          <c:h val="0.080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FY 1998 7th Grade Cohort Tracked through FY 2009 Higher Education - Comparison by Ethnicity and Gender in Region 3</a:t>
            </a:r>
          </a:p>
        </c:rich>
      </c:tx>
      <c:layout>
        <c:manualLayout>
          <c:xMode val="factor"/>
          <c:yMode val="factor"/>
          <c:x val="-0.00075"/>
          <c:y val="-0.014"/>
        </c:manualLayout>
      </c:layout>
      <c:spPr>
        <a:noFill/>
        <a:ln w="3175">
          <a:noFill/>
        </a:ln>
      </c:spPr>
    </c:title>
    <c:plotArea>
      <c:layout>
        <c:manualLayout>
          <c:xMode val="edge"/>
          <c:yMode val="edge"/>
          <c:x val="0.00075"/>
          <c:y val="0.1575"/>
          <c:w val="0.987"/>
          <c:h val="0.786"/>
        </c:manualLayout>
      </c:layout>
      <c:barChart>
        <c:barDir val="col"/>
        <c:grouping val="clustered"/>
        <c:varyColors val="0"/>
        <c:ser>
          <c:idx val="0"/>
          <c:order val="0"/>
          <c:tx>
            <c:strRef>
              <c:f>'GAP-2010'!$B$3005</c:f>
              <c:strCache>
                <c:ptCount val="1"/>
                <c:pt idx="0">
                  <c:v>HS Graduate</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'GAP-2010'!$C$3005:$H$3005</c:f>
            </c:numRef>
          </c:val>
        </c:ser>
        <c:ser>
          <c:idx val="1"/>
          <c:order val="1"/>
          <c:tx>
            <c:strRef>
              <c:f>'GAP-2010'!$B$3006</c:f>
              <c:strCache>
                <c:ptCount val="1"/>
                <c:pt idx="0">
                  <c:v>Enrolled in HE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'GAP-2010'!$C$3006:$H$3006</c:f>
            </c:numRef>
          </c:val>
        </c:ser>
        <c:ser>
          <c:idx val="2"/>
          <c:order val="2"/>
          <c:tx>
            <c:strRef>
              <c:f>'GAP-2010'!$B$3007</c:f>
              <c:strCache>
                <c:ptCount val="1"/>
                <c:pt idx="0">
                  <c:v>HE Graduate</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'GAP-2010'!$C$3004:$H$3004</c:f>
            </c:strRef>
          </c:cat>
          <c:val>
            <c:numRef>
              <c:f>'GAP-2010'!$C$3007:$H$3007</c:f>
            </c:numRef>
          </c:val>
        </c:ser>
        <c:axId val="55011639"/>
        <c:axId val="25342704"/>
      </c:barChart>
      <c:catAx>
        <c:axId val="55011639"/>
        <c:scaling>
          <c:orientation val="minMax"/>
        </c:scaling>
        <c:axPos val="b"/>
        <c:delete val="0"/>
        <c:numFmt formatCode="General" sourceLinked="1"/>
        <c:majorTickMark val="out"/>
        <c:minorTickMark val="none"/>
        <c:tickLblPos val="nextTo"/>
        <c:spPr>
          <a:ln w="3175">
            <a:solidFill>
              <a:srgbClr val="808080"/>
            </a:solidFill>
          </a:ln>
        </c:spPr>
        <c:crossAx val="25342704"/>
        <c:crosses val="autoZero"/>
        <c:auto val="1"/>
        <c:lblOffset val="100"/>
        <c:tickLblSkip val="1"/>
        <c:noMultiLvlLbl val="0"/>
      </c:catAx>
      <c:valAx>
        <c:axId val="2534270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5011639"/>
        <c:crossesAt val="1"/>
        <c:crossBetween val="between"/>
        <c:dispUnits/>
      </c:valAx>
      <c:spPr>
        <a:solidFill>
          <a:srgbClr val="FFF18B"/>
        </a:solidFill>
        <a:ln w="3175">
          <a:noFill/>
        </a:ln>
      </c:spPr>
    </c:plotArea>
    <c:legend>
      <c:legendPos val="b"/>
      <c:layout>
        <c:manualLayout>
          <c:xMode val="edge"/>
          <c:yMode val="edge"/>
          <c:x val="0.36025"/>
          <c:y val="0.93"/>
          <c:w val="0.27675"/>
          <c:h val="0.056"/>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Regional Public HS Graduates Earned a Higher Ed Degree/Certificate within Six Years by Enrollment Status in the Classes of 2001 - 2003 </a:t>
            </a:r>
          </a:p>
        </c:rich>
      </c:tx>
      <c:layout>
        <c:manualLayout>
          <c:xMode val="factor"/>
          <c:yMode val="factor"/>
          <c:x val="0.0295"/>
          <c:y val="-0.0185"/>
        </c:manualLayout>
      </c:layout>
      <c:spPr>
        <a:noFill/>
        <a:ln w="3175">
          <a:noFill/>
        </a:ln>
      </c:spPr>
    </c:title>
    <c:plotArea>
      <c:layout>
        <c:manualLayout>
          <c:xMode val="edge"/>
          <c:yMode val="edge"/>
          <c:x val="0.0015"/>
          <c:y val="0.252"/>
          <c:w val="0.961"/>
          <c:h val="0.781"/>
        </c:manualLayout>
      </c:layout>
      <c:barChart>
        <c:barDir val="col"/>
        <c:grouping val="clustered"/>
        <c:varyColors val="0"/>
        <c:ser>
          <c:idx val="0"/>
          <c:order val="0"/>
          <c:tx>
            <c:strRef>
              <c:f>'GAP-2010'!$J$2610</c:f>
              <c:strCache>
                <c:ptCount val="1"/>
                <c:pt idx="0">
                  <c:v>Pct Earned Asso Degr</c:v>
                </c:pt>
              </c:strCache>
            </c:strRef>
          </c:tx>
          <c:spPr>
            <a:solidFill>
              <a:srgbClr val="F0AD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'GAP-2010'!$J$2611:$J$2614</c:f>
            </c:numRef>
          </c:val>
        </c:ser>
        <c:ser>
          <c:idx val="1"/>
          <c:order val="1"/>
          <c:tx>
            <c:strRef>
              <c:f>'GAP-2010'!$K$2610</c:f>
              <c:strCache>
                <c:ptCount val="1"/>
                <c:pt idx="0">
                  <c:v>Pct Earned Certificate</c:v>
                </c:pt>
              </c:strCache>
            </c:strRef>
          </c:tx>
          <c:spPr>
            <a:solidFill>
              <a:srgbClr val="60B5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'GAP-2010'!$K$2611:$K$2614</c:f>
            </c:numRef>
          </c:val>
        </c:ser>
        <c:ser>
          <c:idx val="2"/>
          <c:order val="2"/>
          <c:tx>
            <c:strRef>
              <c:f>'GAP-2010'!$L$2610</c:f>
              <c:strCache>
                <c:ptCount val="1"/>
                <c:pt idx="0">
                  <c:v>Pct Earned Bac. Degree</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'GAP-2010'!$L$2611:$L$2614</c:f>
            </c:numRef>
          </c:val>
        </c:ser>
        <c:ser>
          <c:idx val="3"/>
          <c:order val="3"/>
          <c:tx>
            <c:strRef>
              <c:f>'GAP-2010'!$M$2610</c:f>
              <c:strCache>
                <c:ptCount val="1"/>
                <c:pt idx="0">
                  <c:v>Total</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'GAP-2010'!$C$2611:$D$2614</c:f>
            </c:multiLvlStrRef>
          </c:cat>
          <c:val>
            <c:numRef>
              <c:f>'GAP-2010'!$M$2611:$M$2614</c:f>
            </c:numRef>
          </c:val>
        </c:ser>
        <c:axId val="26757745"/>
        <c:axId val="39493114"/>
      </c:barChart>
      <c:catAx>
        <c:axId val="26757745"/>
        <c:scaling>
          <c:orientation val="minMax"/>
        </c:scaling>
        <c:axPos val="b"/>
        <c:delete val="0"/>
        <c:numFmt formatCode="General" sourceLinked="1"/>
        <c:majorTickMark val="out"/>
        <c:minorTickMark val="none"/>
        <c:tickLblPos val="nextTo"/>
        <c:spPr>
          <a:ln w="3175">
            <a:solidFill>
              <a:srgbClr val="808080"/>
            </a:solidFill>
          </a:ln>
        </c:spPr>
        <c:crossAx val="39493114"/>
        <c:crosses val="autoZero"/>
        <c:auto val="1"/>
        <c:lblOffset val="100"/>
        <c:tickLblSkip val="1"/>
        <c:noMultiLvlLbl val="0"/>
      </c:catAx>
      <c:valAx>
        <c:axId val="3949311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26757745"/>
        <c:crossesAt val="1"/>
        <c:crossBetween val="between"/>
        <c:dispUnits/>
      </c:valAx>
      <c:spPr>
        <a:solidFill>
          <a:srgbClr val="FFFF99"/>
        </a:solidFill>
        <a:ln w="3175">
          <a:noFill/>
        </a:ln>
      </c:spPr>
    </c:plotArea>
    <c:legend>
      <c:legendPos val="t"/>
      <c:layout>
        <c:manualLayout>
          <c:xMode val="edge"/>
          <c:yMode val="edge"/>
          <c:x val="0.17625"/>
          <c:y val="0.13225"/>
          <c:w val="0.679"/>
          <c:h val="0.0577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on Both English Language Arts and Mathematics by Demographics for Classes of 2006, 2007, 2008, and 2009</a:t>
            </a:r>
          </a:p>
        </c:rich>
      </c:tx>
      <c:layout>
        <c:manualLayout>
          <c:xMode val="factor"/>
          <c:yMode val="factor"/>
          <c:x val="0.10975"/>
          <c:y val="-0.03075"/>
        </c:manualLayout>
      </c:layout>
      <c:spPr>
        <a:noFill/>
        <a:ln w="3175">
          <a:noFill/>
        </a:ln>
      </c:spPr>
    </c:title>
    <c:plotArea>
      <c:layout>
        <c:manualLayout>
          <c:xMode val="edge"/>
          <c:yMode val="edge"/>
          <c:x val="0.00725"/>
          <c:y val="0.17725"/>
          <c:w val="0.98975"/>
          <c:h val="0.879"/>
        </c:manualLayout>
      </c:layout>
      <c:barChart>
        <c:barDir val="col"/>
        <c:grouping val="clustered"/>
        <c:varyColors val="0"/>
        <c:ser>
          <c:idx val="0"/>
          <c:order val="0"/>
          <c:tx>
            <c:strRef>
              <c:f>'GAP-2010'!$K$1639</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'GAP-2010'!$C$1639:$J$1639</c:f>
            </c:numRef>
          </c:val>
        </c:ser>
        <c:ser>
          <c:idx val="1"/>
          <c:order val="1"/>
          <c:tx>
            <c:strRef>
              <c:f>'GAP-2010'!$K$1640</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'GAP-2010'!$C$1640:$J$1640</c:f>
            </c:numRef>
          </c:val>
        </c:ser>
        <c:ser>
          <c:idx val="2"/>
          <c:order val="2"/>
          <c:tx>
            <c:strRef>
              <c:f>'GAP-2010'!$K$1641</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'GAP-2010'!$C$1641:$J$1641</c:f>
            </c:numRef>
          </c:val>
        </c:ser>
        <c:ser>
          <c:idx val="3"/>
          <c:order val="3"/>
          <c:tx>
            <c:strRef>
              <c:f>'GAP-2010'!$K$1642</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'GAP-2010'!$C$1638:$J$1638</c:f>
            </c:strRef>
          </c:cat>
          <c:val>
            <c:numRef>
              <c:f>'GAP-2010'!$C$1642:$J$1642</c:f>
            </c:numRef>
          </c:val>
        </c:ser>
        <c:axId val="64651403"/>
        <c:axId val="44991716"/>
      </c:barChart>
      <c:catAx>
        <c:axId val="64651403"/>
        <c:scaling>
          <c:orientation val="minMax"/>
        </c:scaling>
        <c:axPos val="b"/>
        <c:delete val="0"/>
        <c:numFmt formatCode="General" sourceLinked="1"/>
        <c:majorTickMark val="out"/>
        <c:minorTickMark val="none"/>
        <c:tickLblPos val="nextTo"/>
        <c:spPr>
          <a:ln w="3175">
            <a:solidFill>
              <a:srgbClr val="000000"/>
            </a:solidFill>
          </a:ln>
        </c:spPr>
        <c:crossAx val="44991716"/>
        <c:crosses val="autoZero"/>
        <c:auto val="1"/>
        <c:lblOffset val="100"/>
        <c:tickLblSkip val="1"/>
        <c:noMultiLvlLbl val="0"/>
      </c:catAx>
      <c:valAx>
        <c:axId val="44991716"/>
        <c:scaling>
          <c:orientation val="minMax"/>
          <c:max val="0.8"/>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465140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in Mathematics by Demographic Groups in the Classes of 2006, 2007, 2008, and 2009</a:t>
            </a:r>
          </a:p>
        </c:rich>
      </c:tx>
      <c:layout>
        <c:manualLayout>
          <c:xMode val="factor"/>
          <c:yMode val="factor"/>
          <c:x val="0.02425"/>
          <c:y val="-0.02575"/>
        </c:manualLayout>
      </c:layout>
      <c:spPr>
        <a:noFill/>
        <a:ln w="3175">
          <a:noFill/>
        </a:ln>
      </c:spPr>
    </c:title>
    <c:plotArea>
      <c:layout>
        <c:manualLayout>
          <c:xMode val="edge"/>
          <c:yMode val="edge"/>
          <c:x val="0.00725"/>
          <c:y val="0.2305"/>
          <c:w val="0.993"/>
          <c:h val="0.82775"/>
        </c:manualLayout>
      </c:layout>
      <c:barChart>
        <c:barDir val="col"/>
        <c:grouping val="clustered"/>
        <c:varyColors val="0"/>
        <c:ser>
          <c:idx val="0"/>
          <c:order val="0"/>
          <c:tx>
            <c:strRef>
              <c:f>'GAP-2010'!$K$1563</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'GAP-2010'!$C$1563:$J$1563</c:f>
            </c:numRef>
          </c:val>
        </c:ser>
        <c:ser>
          <c:idx val="1"/>
          <c:order val="1"/>
          <c:tx>
            <c:strRef>
              <c:f>'GAP-2010'!$K$1564</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'GAP-2010'!$C$1564:$J$1564</c:f>
            </c:numRef>
          </c:val>
        </c:ser>
        <c:ser>
          <c:idx val="2"/>
          <c:order val="2"/>
          <c:tx>
            <c:strRef>
              <c:f>'GAP-2010'!$K$1565</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'GAP-2010'!$C$1565:$J$1565</c:f>
            </c:numRef>
          </c:val>
        </c:ser>
        <c:ser>
          <c:idx val="3"/>
          <c:order val="3"/>
          <c:tx>
            <c:strRef>
              <c:f>'GAP-2010'!$K$1566</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'GAP-2010'!$C$1562:$J$1562</c:f>
            </c:strRef>
          </c:cat>
          <c:val>
            <c:numRef>
              <c:f>'GAP-2010'!$C$1566:$J$1566</c:f>
            </c:numRef>
          </c:val>
        </c:ser>
        <c:axId val="2272261"/>
        <c:axId val="20450350"/>
      </c:barChart>
      <c:catAx>
        <c:axId val="22722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20450350"/>
        <c:crosses val="autoZero"/>
        <c:auto val="1"/>
        <c:lblOffset val="100"/>
        <c:tickLblSkip val="1"/>
        <c:noMultiLvlLbl val="0"/>
      </c:catAx>
      <c:valAx>
        <c:axId val="2045035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27226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High School Graduates Being College-Ready in English Language Arts by Demographic Groups in the Classes of 2006, 2007, 2008, and 2009 </a:t>
            </a:r>
          </a:p>
        </c:rich>
      </c:tx>
      <c:layout>
        <c:manualLayout>
          <c:xMode val="factor"/>
          <c:yMode val="factor"/>
          <c:x val="0.09"/>
          <c:y val="-0.0195"/>
        </c:manualLayout>
      </c:layout>
      <c:spPr>
        <a:noFill/>
        <a:ln w="3175">
          <a:noFill/>
        </a:ln>
      </c:spPr>
    </c:title>
    <c:plotArea>
      <c:layout>
        <c:manualLayout>
          <c:xMode val="edge"/>
          <c:yMode val="edge"/>
          <c:x val="0.00675"/>
          <c:y val="0.214"/>
          <c:w val="0.98625"/>
          <c:h val="0.84625"/>
        </c:manualLayout>
      </c:layout>
      <c:barChart>
        <c:barDir val="col"/>
        <c:grouping val="clustered"/>
        <c:varyColors val="0"/>
        <c:ser>
          <c:idx val="0"/>
          <c:order val="0"/>
          <c:tx>
            <c:strRef>
              <c:f>'GAP-2010'!$K$1487</c:f>
              <c:strCache>
                <c:ptCount val="1"/>
                <c:pt idx="0">
                  <c:v>Class of 2006</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'GAP-2010'!$C$1487:$J$1487</c:f>
            </c:numRef>
          </c:val>
        </c:ser>
        <c:ser>
          <c:idx val="1"/>
          <c:order val="1"/>
          <c:tx>
            <c:strRef>
              <c:f>'GAP-2010'!$K$1488</c:f>
              <c:strCache>
                <c:ptCount val="1"/>
                <c:pt idx="0">
                  <c:v>Class of 2007</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'GAP-2010'!$C$1488:$J$1488</c:f>
            </c:numRef>
          </c:val>
        </c:ser>
        <c:ser>
          <c:idx val="2"/>
          <c:order val="2"/>
          <c:tx>
            <c:strRef>
              <c:f>'GAP-2010'!$K$1489</c:f>
              <c:strCache>
                <c:ptCount val="1"/>
                <c:pt idx="0">
                  <c:v>Class of 2008</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'GAP-2010'!$C$1489:$J$1489</c:f>
            </c:numRef>
          </c:val>
        </c:ser>
        <c:ser>
          <c:idx val="3"/>
          <c:order val="3"/>
          <c:tx>
            <c:strRef>
              <c:f>'GAP-2010'!$K$1490</c:f>
              <c:strCache>
                <c:ptCount val="1"/>
                <c:pt idx="0">
                  <c:v>Class of 2009</c:v>
                </c:pt>
              </c:strCache>
            </c:strRef>
          </c:tx>
          <c:spPr>
            <a:solidFill>
              <a:srgbClr val="6BB76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'GAP-2010'!$C$1486:$J$1486</c:f>
            </c:strRef>
          </c:cat>
          <c:val>
            <c:numRef>
              <c:f>'GAP-2010'!$C$1490:$J$1490</c:f>
            </c:numRef>
          </c:val>
        </c:ser>
        <c:axId val="49835423"/>
        <c:axId val="45865624"/>
      </c:barChart>
      <c:catAx>
        <c:axId val="49835423"/>
        <c:scaling>
          <c:orientation val="minMax"/>
        </c:scaling>
        <c:axPos val="b"/>
        <c:delete val="0"/>
        <c:numFmt formatCode="General" sourceLinked="1"/>
        <c:majorTickMark val="out"/>
        <c:minorTickMark val="none"/>
        <c:tickLblPos val="nextTo"/>
        <c:spPr>
          <a:ln w="3175">
            <a:solidFill>
              <a:srgbClr val="000000"/>
            </a:solidFill>
          </a:ln>
        </c:spPr>
        <c:crossAx val="45865624"/>
        <c:crosses val="autoZero"/>
        <c:auto val="1"/>
        <c:lblOffset val="100"/>
        <c:tickLblSkip val="1"/>
        <c:noMultiLvlLbl val="0"/>
      </c:catAx>
      <c:valAx>
        <c:axId val="4586562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983542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Growth Rates of High School Graduates Meeting TSI's Higher Education Readiness Components on English Language Arts in 7 Years (2004-2010)</a:t>
            </a:r>
          </a:p>
        </c:rich>
      </c:tx>
      <c:layout>
        <c:manualLayout>
          <c:xMode val="factor"/>
          <c:yMode val="factor"/>
          <c:x val="0.07675"/>
          <c:y val="-0.017"/>
        </c:manualLayout>
      </c:layout>
      <c:spPr>
        <a:noFill/>
        <a:ln w="3175">
          <a:noFill/>
        </a:ln>
      </c:spPr>
    </c:title>
    <c:plotArea>
      <c:layout>
        <c:manualLayout>
          <c:xMode val="edge"/>
          <c:yMode val="edge"/>
          <c:x val="0.0185"/>
          <c:y val="0.14625"/>
          <c:w val="0.9845"/>
          <c:h val="0.87225"/>
        </c:manualLayout>
      </c:layout>
      <c:lineChart>
        <c:grouping val="standard"/>
        <c:varyColors val="0"/>
        <c:ser>
          <c:idx val="0"/>
          <c:order val="0"/>
          <c:tx>
            <c:strRef>
              <c:f>'GAP-2010'!$B$1793</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cat>
            <c:strRef>
              <c:f>'GAP-2010'!$C$1792:$J$1792</c:f>
            </c:strRef>
          </c:cat>
          <c:val>
            <c:numRef>
              <c:f>'GAP-2010'!$C$1793:$J$1793</c:f>
            </c:numRef>
          </c:val>
          <c:smooth val="0"/>
        </c:ser>
        <c:ser>
          <c:idx val="1"/>
          <c:order val="1"/>
          <c:tx>
            <c:strRef>
              <c:f>'GAP-2010'!$B$1794</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'GAP-2010'!$C$1792:$J$1792</c:f>
            </c:strRef>
          </c:cat>
          <c:val>
            <c:numRef>
              <c:f>'GAP-2010'!$C$1794:$J$1794</c:f>
            </c:numRef>
          </c:val>
          <c:smooth val="0"/>
        </c:ser>
        <c:ser>
          <c:idx val="2"/>
          <c:order val="2"/>
          <c:tx>
            <c:strRef>
              <c:f>'GAP-2010'!$B$1795</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'GAP-2010'!$C$1792:$J$1792</c:f>
            </c:strRef>
          </c:cat>
          <c:val>
            <c:numRef>
              <c:f>'GAP-2010'!$C$1795:$J$1795</c:f>
            </c:numRef>
          </c:val>
          <c:smooth val="0"/>
        </c:ser>
        <c:marker val="1"/>
        <c:axId val="10137433"/>
        <c:axId val="24128034"/>
      </c:lineChart>
      <c:catAx>
        <c:axId val="10137433"/>
        <c:scaling>
          <c:orientation val="minMax"/>
        </c:scaling>
        <c:axPos val="b"/>
        <c:delete val="0"/>
        <c:numFmt formatCode="General" sourceLinked="1"/>
        <c:majorTickMark val="out"/>
        <c:minorTickMark val="none"/>
        <c:tickLblPos val="nextTo"/>
        <c:spPr>
          <a:ln w="3175">
            <a:solidFill>
              <a:srgbClr val="000000"/>
            </a:solidFill>
          </a:ln>
        </c:spPr>
        <c:crossAx val="24128034"/>
        <c:crossesAt val="0"/>
        <c:auto val="1"/>
        <c:lblOffset val="100"/>
        <c:tickLblSkip val="1"/>
        <c:noMultiLvlLbl val="0"/>
      </c:catAx>
      <c:valAx>
        <c:axId val="24128034"/>
        <c:scaling>
          <c:orientation val="minMax"/>
          <c:min val="0.04000000000000002"/>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0137433"/>
        <c:crossesAt val="1"/>
        <c:crossBetween val="between"/>
        <c:dispUnits/>
      </c:valAx>
      <c:dTable>
        <c:showHorzBorder val="1"/>
        <c:showVertBorder val="1"/>
        <c:showOutline val="1"/>
        <c:showKeys val="1"/>
        <c:spPr>
          <a:ln w="3175">
            <a:solidFill>
              <a:srgbClr val="808080"/>
            </a:solidFill>
          </a:ln>
        </c:spPr>
      </c:dTable>
      <c:spPr>
        <a:solidFill>
          <a:srgbClr val="C0C0C0"/>
        </a:solidFill>
        <a:ln w="12700">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Comparison of the Growth Rates of High School Graduates Meeting TSI's Higher Education Readiness Components in Mathematics in 7 Years (2004-2010)</a:t>
            </a:r>
          </a:p>
        </c:rich>
      </c:tx>
      <c:layout>
        <c:manualLayout>
          <c:xMode val="factor"/>
          <c:yMode val="factor"/>
          <c:x val="0.04475"/>
          <c:y val="-0.02"/>
        </c:manualLayout>
      </c:layout>
      <c:spPr>
        <a:noFill/>
        <a:ln w="3175">
          <a:noFill/>
        </a:ln>
      </c:spPr>
    </c:title>
    <c:plotArea>
      <c:layout>
        <c:manualLayout>
          <c:xMode val="edge"/>
          <c:yMode val="edge"/>
          <c:x val="0.0125"/>
          <c:y val="0.1175"/>
          <c:w val="0.976"/>
          <c:h val="0.872"/>
        </c:manualLayout>
      </c:layout>
      <c:lineChart>
        <c:grouping val="standard"/>
        <c:varyColors val="0"/>
        <c:ser>
          <c:idx val="0"/>
          <c:order val="0"/>
          <c:tx>
            <c:strRef>
              <c:f>'GAP-2010'!$B$1918</c:f>
              <c:strCache>
                <c:ptCount val="1"/>
                <c:pt idx="0">
                  <c:v>State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0000"/>
                </a:solidFill>
              </a:ln>
            </c:spPr>
          </c:marker>
          <c:cat>
            <c:strRef>
              <c:f>'GAP-2010'!$C$1917:$J$1917</c:f>
            </c:strRef>
          </c:cat>
          <c:val>
            <c:numRef>
              <c:f>'GAP-2010'!$C$1918:$J$1918</c:f>
            </c:numRef>
          </c:val>
          <c:smooth val="0"/>
        </c:ser>
        <c:ser>
          <c:idx val="1"/>
          <c:order val="1"/>
          <c:tx>
            <c:strRef>
              <c:f>'GAP-2010'!$B$1919</c:f>
              <c:strCache>
                <c:ptCount val="1"/>
                <c:pt idx="0">
                  <c:v>Region 10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'GAP-2010'!$C$1917:$J$1917</c:f>
            </c:strRef>
          </c:cat>
          <c:val>
            <c:numRef>
              <c:f>'GAP-2010'!$C$1919:$J$1919</c:f>
            </c:numRef>
          </c:val>
          <c:smooth val="0"/>
        </c:ser>
        <c:ser>
          <c:idx val="2"/>
          <c:order val="2"/>
          <c:tx>
            <c:strRef>
              <c:f>'GAP-2010'!$B$1920</c:f>
              <c:strCache>
                <c:ptCount val="1"/>
                <c:pt idx="0">
                  <c:v>Region 11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'GAP-2010'!$C$1917:$J$1917</c:f>
            </c:strRef>
          </c:cat>
          <c:val>
            <c:numRef>
              <c:f>'GAP-2010'!$C$1920:$J$1920</c:f>
            </c:numRef>
          </c:val>
          <c:smooth val="0"/>
        </c:ser>
        <c:marker val="1"/>
        <c:axId val="15825715"/>
        <c:axId val="8213708"/>
      </c:lineChart>
      <c:catAx>
        <c:axId val="15825715"/>
        <c:scaling>
          <c:orientation val="minMax"/>
        </c:scaling>
        <c:axPos val="b"/>
        <c:delete val="0"/>
        <c:numFmt formatCode="General" sourceLinked="1"/>
        <c:majorTickMark val="out"/>
        <c:minorTickMark val="none"/>
        <c:tickLblPos val="nextTo"/>
        <c:spPr>
          <a:ln w="3175">
            <a:solidFill>
              <a:srgbClr val="000000"/>
            </a:solidFill>
          </a:ln>
        </c:spPr>
        <c:crossAx val="8213708"/>
        <c:crosses val="autoZero"/>
        <c:auto val="1"/>
        <c:lblOffset val="100"/>
        <c:tickLblSkip val="1"/>
        <c:noMultiLvlLbl val="0"/>
      </c:catAx>
      <c:valAx>
        <c:axId val="8213708"/>
        <c:scaling>
          <c:orientation val="minMax"/>
          <c:min val="0.02000000000000001"/>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5825715"/>
        <c:crossesAt val="1"/>
        <c:crossBetween val="between"/>
        <c:dispUnits/>
      </c:valAx>
      <c:dTable>
        <c:showHorzBorder val="1"/>
        <c:showVertBorder val="1"/>
        <c:showOutline val="1"/>
        <c:showKeys val="1"/>
        <c:spPr>
          <a:ln w="3175">
            <a:solidFill>
              <a:srgbClr val="808080"/>
            </a:solidFill>
          </a:ln>
        </c:spPr>
      </c:dTable>
      <c:spPr>
        <a:solidFill>
          <a:srgbClr val="C0C0C0"/>
        </a:soli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The Change of High School Graduates Being College-Ready in the State and the Local Regions on English Language Arts from 2008 to 2009</a:t>
            </a:r>
          </a:p>
        </c:rich>
      </c:tx>
      <c:layout/>
      <c:spPr>
        <a:noFill/>
        <a:ln w="3175">
          <a:noFill/>
        </a:ln>
      </c:spPr>
    </c:title>
    <c:plotArea>
      <c:layout/>
      <c:barChart>
        <c:barDir val="col"/>
        <c:grouping val="clustered"/>
        <c:varyColors val="0"/>
        <c:ser>
          <c:idx val="0"/>
          <c:order val="0"/>
          <c:tx>
            <c:strRef>
              <c:f>'GAP-2010'!$B$1518</c:f>
              <c:strCache>
                <c:ptCount val="1"/>
                <c:pt idx="0">
                  <c:v>State</c:v>
                </c:pt>
              </c:strCache>
            </c:strRef>
          </c:tx>
          <c:spPr>
            <a:solidFill>
              <a:srgbClr val="39F5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'GAP-2010'!$C$1518:$J$1518</c:f>
            </c:numRef>
          </c:val>
        </c:ser>
        <c:ser>
          <c:idx val="1"/>
          <c:order val="1"/>
          <c:tx>
            <c:strRef>
              <c:f>'GAP-2010'!$B$1519</c:f>
              <c:strCache>
                <c:ptCount val="1"/>
                <c:pt idx="0">
                  <c:v>Region 10</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'GAP-2010'!$C$1519:$J$1519</c:f>
            </c:numRef>
          </c:val>
        </c:ser>
        <c:ser>
          <c:idx val="2"/>
          <c:order val="2"/>
          <c:tx>
            <c:strRef>
              <c:f>'GAP-2010'!$B$1520</c:f>
              <c:strCache>
                <c:ptCount val="1"/>
                <c:pt idx="0">
                  <c:v>Region 11</c:v>
                </c:pt>
              </c:strCache>
            </c:strRef>
          </c:tx>
          <c:spPr>
            <a:solidFill>
              <a:srgbClr val="E66C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'GAP-2010'!$C$1517:$J$1517</c:f>
            </c:strRef>
          </c:cat>
          <c:val>
            <c:numRef>
              <c:f>'GAP-2010'!$C$1520:$J$1520</c:f>
            </c:numRef>
          </c:val>
        </c:ser>
        <c:axId val="6814509"/>
        <c:axId val="61330582"/>
      </c:barChart>
      <c:catAx>
        <c:axId val="6814509"/>
        <c:scaling>
          <c:orientation val="minMax"/>
        </c:scaling>
        <c:axPos val="b"/>
        <c:delete val="0"/>
        <c:numFmt formatCode="General" sourceLinked="1"/>
        <c:majorTickMark val="out"/>
        <c:minorTickMark val="none"/>
        <c:tickLblPos val="nextTo"/>
        <c:spPr>
          <a:ln w="3175">
            <a:solidFill>
              <a:srgbClr val="808080"/>
            </a:solidFill>
          </a:ln>
        </c:spPr>
        <c:crossAx val="61330582"/>
        <c:crossesAt val="0"/>
        <c:auto val="1"/>
        <c:lblOffset val="100"/>
        <c:tickLblSkip val="1"/>
        <c:noMultiLvlLbl val="0"/>
      </c:catAx>
      <c:valAx>
        <c:axId val="6133058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6814509"/>
        <c:crossesAt val="1"/>
        <c:crossBetween val="between"/>
        <c:dispUnits/>
      </c:valAx>
      <c:dTable>
        <c:showHorzBorder val="1"/>
        <c:showVertBorder val="1"/>
        <c:showOutline val="1"/>
        <c:showKeys val="1"/>
        <c:spPr>
          <a:ln w="3175">
            <a:solidFill>
              <a:srgbClr val="808080"/>
            </a:solidFill>
          </a:ln>
        </c:spPr>
      </c:dTable>
      <c:spPr>
        <a:solidFill>
          <a:srgbClr val="FFFF99"/>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cdr:x>
      <cdr:y>0.10075</cdr:y>
    </cdr:from>
    <cdr:to>
      <cdr:x>0.6315</cdr:x>
      <cdr:y>0.175</cdr:y>
    </cdr:to>
    <cdr:sp textlink="'GAP-2010'!$B$1841">
      <cdr:nvSpPr>
        <cdr:cNvPr id="1" name="Text Box 2049"/>
        <cdr:cNvSpPr txBox="1">
          <a:spLocks noChangeArrowheads="1"/>
        </cdr:cNvSpPr>
      </cdr:nvSpPr>
      <cdr:spPr>
        <a:xfrm>
          <a:off x="5181600" y="495300"/>
          <a:ext cx="1552575" cy="371475"/>
        </a:xfrm>
        <a:prstGeom prst="rect">
          <a:avLst/>
        </a:prstGeom>
        <a:noFill/>
        <a:ln w="1" cmpd="sng">
          <a:noFill/>
        </a:ln>
      </cdr:spPr>
      <cdr:txBody>
        <a:bodyPr vertOverflow="clip" wrap="square" lIns="27432" tIns="27432" rIns="27432" bIns="27432" anchor="ctr"/>
        <a:p>
          <a:pPr algn="ctr">
            <a:defRPr/>
          </a:pPr>
          <a:fld id="{1757fcf0-2788-4edb-ab5b-efd4312f6a3b}" type="TxLink">
            <a:rPr lang="en-US" cap="none" sz="1400" b="1" i="0" u="none" baseline="0">
              <a:solidFill>
                <a:srgbClr val="FF0000"/>
              </a:solidFill>
            </a:rPr>
            <a:t>Region 10</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0.084</cdr:y>
    </cdr:from>
    <cdr:to>
      <cdr:x>0.5855</cdr:x>
      <cdr:y>0.14975</cdr:y>
    </cdr:to>
    <cdr:sp textlink="'GAP-2010'!$B$1711">
      <cdr:nvSpPr>
        <cdr:cNvPr id="1" name="Text Box 1025"/>
        <cdr:cNvSpPr txBox="1">
          <a:spLocks noChangeArrowheads="1"/>
        </cdr:cNvSpPr>
      </cdr:nvSpPr>
      <cdr:spPr>
        <a:xfrm>
          <a:off x="5800725" y="447675"/>
          <a:ext cx="1571625" cy="352425"/>
        </a:xfrm>
        <a:prstGeom prst="rect">
          <a:avLst/>
        </a:prstGeom>
        <a:noFill/>
        <a:ln w="1" cmpd="sng">
          <a:noFill/>
        </a:ln>
      </cdr:spPr>
      <cdr:txBody>
        <a:bodyPr vertOverflow="clip" wrap="square" lIns="27432" tIns="27432" rIns="27432" bIns="27432" anchor="ctr"/>
        <a:p>
          <a:pPr algn="ctr">
            <a:defRPr/>
          </a:pPr>
          <a:fld id="{4ad90fd0-8a83-4167-8df3-4e6024b50124}" type="TxLink">
            <a:rPr lang="en-US" cap="none" sz="1400" b="1" i="0" u="none" baseline="0">
              <a:solidFill>
                <a:srgbClr val="FF0000"/>
              </a:solidFill>
            </a:rPr>
            <a:t>Mesquite </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0.128</cdr:y>
    </cdr:from>
    <cdr:to>
      <cdr:x>0.61625</cdr:x>
      <cdr:y>0.19575</cdr:y>
    </cdr:to>
    <cdr:sp textlink="'GAP-2010'!$B$1640">
      <cdr:nvSpPr>
        <cdr:cNvPr id="1" name="Text Box 2049"/>
        <cdr:cNvSpPr txBox="1">
          <a:spLocks noChangeArrowheads="1"/>
        </cdr:cNvSpPr>
      </cdr:nvSpPr>
      <cdr:spPr>
        <a:xfrm>
          <a:off x="5095875" y="485775"/>
          <a:ext cx="1533525" cy="257175"/>
        </a:xfrm>
        <a:prstGeom prst="rect">
          <a:avLst/>
        </a:prstGeom>
        <a:noFill/>
        <a:ln w="1" cmpd="sng">
          <a:noFill/>
        </a:ln>
      </cdr:spPr>
      <cdr:txBody>
        <a:bodyPr vertOverflow="clip" wrap="square" lIns="27432" tIns="27432" rIns="27432" bIns="27432" anchor="ctr"/>
        <a:p>
          <a:pPr algn="ctr">
            <a:defRPr/>
          </a:pPr>
          <a:fld id="{b9646fde-7e2f-4a66-9608-d2cd14a7323a}" type="TxLink">
            <a:rPr lang="en-US" cap="none" sz="1400" b="1" i="0" u="none" baseline="0">
              <a:solidFill>
                <a:srgbClr val="FF0000"/>
              </a:solidFill>
            </a:rPr>
            <a:t>Region 10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0.4385</cdr:x>
      <cdr:y>0.153</cdr:y>
    </cdr:from>
    <cdr:to>
      <cdr:x>0.569</cdr:x>
      <cdr:y>0.239</cdr:y>
    </cdr:to>
    <cdr:sp textlink="'GAP-2010'!$B$1564">
      <cdr:nvSpPr>
        <cdr:cNvPr id="1" name="Text Box 2049"/>
        <cdr:cNvSpPr txBox="1">
          <a:spLocks noChangeArrowheads="1"/>
        </cdr:cNvSpPr>
      </cdr:nvSpPr>
      <cdr:spPr>
        <a:xfrm>
          <a:off x="4695825" y="638175"/>
          <a:ext cx="1400175" cy="361950"/>
        </a:xfrm>
        <a:prstGeom prst="rect">
          <a:avLst/>
        </a:prstGeom>
        <a:noFill/>
        <a:ln w="1" cmpd="sng">
          <a:noFill/>
        </a:ln>
      </cdr:spPr>
      <cdr:txBody>
        <a:bodyPr vertOverflow="clip" wrap="square" lIns="27432" tIns="27432" rIns="27432" bIns="27432" anchor="ctr"/>
        <a:p>
          <a:pPr algn="ctr">
            <a:defRPr/>
          </a:pPr>
          <a:fld id="{fac9bbdc-eb86-4b5f-8923-43e5cf706053}" type="TxLink">
            <a:rPr lang="en-US" cap="none" sz="1400" b="1" i="0" u="none" baseline="0">
              <a:solidFill>
                <a:srgbClr val="FF0000"/>
              </a:solidFill>
            </a:rPr>
            <a:t>McKinney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0.47875</cdr:x>
      <cdr:y>0.14625</cdr:y>
    </cdr:from>
    <cdr:to>
      <cdr:x>0.61725</cdr:x>
      <cdr:y>0.22025</cdr:y>
    </cdr:to>
    <cdr:sp textlink="'GAP-2010'!$B$1488">
      <cdr:nvSpPr>
        <cdr:cNvPr id="1" name="Text Box 3073"/>
        <cdr:cNvSpPr txBox="1">
          <a:spLocks noChangeArrowheads="1"/>
        </cdr:cNvSpPr>
      </cdr:nvSpPr>
      <cdr:spPr>
        <a:xfrm>
          <a:off x="5410200" y="581025"/>
          <a:ext cx="1571625" cy="295275"/>
        </a:xfrm>
        <a:prstGeom prst="rect">
          <a:avLst/>
        </a:prstGeom>
        <a:noFill/>
        <a:ln w="1" cmpd="sng">
          <a:noFill/>
        </a:ln>
      </cdr:spPr>
      <cdr:txBody>
        <a:bodyPr vertOverflow="clip" wrap="square" lIns="27432" tIns="27432" rIns="27432" bIns="27432" anchor="ctr"/>
        <a:p>
          <a:pPr algn="ctr">
            <a:defRPr/>
          </a:pPr>
          <a:fld id="{4492a2df-8b22-4aed-b74a-86d033d1506d}" type="TxLink">
            <a:rPr lang="en-US" cap="none" sz="1400" b="1" i="0" u="none" baseline="0">
              <a:solidFill>
                <a:srgbClr val="FF0000"/>
              </a:solidFill>
            </a:rPr>
            <a:t>Region 10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2733</xdr:row>
      <xdr:rowOff>0</xdr:rowOff>
    </xdr:from>
    <xdr:to>
      <xdr:col>16</xdr:col>
      <xdr:colOff>66675</xdr:colOff>
      <xdr:row>2753</xdr:row>
      <xdr:rowOff>0</xdr:rowOff>
    </xdr:to>
    <xdr:graphicFrame>
      <xdr:nvGraphicFramePr>
        <xdr:cNvPr id="1" name="Chart 1511"/>
        <xdr:cNvGraphicFramePr/>
      </xdr:nvGraphicFramePr>
      <xdr:xfrm>
        <a:off x="371475" y="220037025"/>
        <a:ext cx="10820400" cy="4000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1845</xdr:row>
      <xdr:rowOff>190500</xdr:rowOff>
    </xdr:from>
    <xdr:to>
      <xdr:col>15</xdr:col>
      <xdr:colOff>523875</xdr:colOff>
      <xdr:row>1871</xdr:row>
      <xdr:rowOff>0</xdr:rowOff>
    </xdr:to>
    <xdr:graphicFrame>
      <xdr:nvGraphicFramePr>
        <xdr:cNvPr id="2" name="Chart 1489"/>
        <xdr:cNvGraphicFramePr/>
      </xdr:nvGraphicFramePr>
      <xdr:xfrm>
        <a:off x="371475" y="115843050"/>
        <a:ext cx="10668000" cy="5000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1715</xdr:row>
      <xdr:rowOff>180975</xdr:rowOff>
    </xdr:from>
    <xdr:to>
      <xdr:col>19</xdr:col>
      <xdr:colOff>9525</xdr:colOff>
      <xdr:row>1743</xdr:row>
      <xdr:rowOff>9525</xdr:rowOff>
    </xdr:to>
    <xdr:graphicFrame>
      <xdr:nvGraphicFramePr>
        <xdr:cNvPr id="3" name="Chart 1488"/>
        <xdr:cNvGraphicFramePr/>
      </xdr:nvGraphicFramePr>
      <xdr:xfrm>
        <a:off x="371475" y="102222300"/>
        <a:ext cx="12592050" cy="54102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1642</xdr:row>
      <xdr:rowOff>0</xdr:rowOff>
    </xdr:from>
    <xdr:to>
      <xdr:col>16</xdr:col>
      <xdr:colOff>9525</xdr:colOff>
      <xdr:row>1661</xdr:row>
      <xdr:rowOff>0</xdr:rowOff>
    </xdr:to>
    <xdr:graphicFrame>
      <xdr:nvGraphicFramePr>
        <xdr:cNvPr id="4" name="Chart 1487"/>
        <xdr:cNvGraphicFramePr/>
      </xdr:nvGraphicFramePr>
      <xdr:xfrm>
        <a:off x="371475" y="94164150"/>
        <a:ext cx="10763250" cy="380047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1560</xdr:row>
      <xdr:rowOff>0</xdr:rowOff>
    </xdr:from>
    <xdr:to>
      <xdr:col>15</xdr:col>
      <xdr:colOff>581025</xdr:colOff>
      <xdr:row>1586</xdr:row>
      <xdr:rowOff>171450</xdr:rowOff>
    </xdr:to>
    <xdr:graphicFrame>
      <xdr:nvGraphicFramePr>
        <xdr:cNvPr id="5" name="Chart 1486"/>
        <xdr:cNvGraphicFramePr/>
      </xdr:nvGraphicFramePr>
      <xdr:xfrm>
        <a:off x="381000" y="87544275"/>
        <a:ext cx="10715625" cy="41719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1489</xdr:row>
      <xdr:rowOff>190500</xdr:rowOff>
    </xdr:from>
    <xdr:to>
      <xdr:col>16</xdr:col>
      <xdr:colOff>561975</xdr:colOff>
      <xdr:row>1510</xdr:row>
      <xdr:rowOff>9525</xdr:rowOff>
    </xdr:to>
    <xdr:graphicFrame>
      <xdr:nvGraphicFramePr>
        <xdr:cNvPr id="6" name="Chart 1485"/>
        <xdr:cNvGraphicFramePr/>
      </xdr:nvGraphicFramePr>
      <xdr:xfrm>
        <a:off x="371475" y="81353025"/>
        <a:ext cx="11315700" cy="4010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1808</xdr:row>
      <xdr:rowOff>190500</xdr:rowOff>
    </xdr:from>
    <xdr:to>
      <xdr:col>13</xdr:col>
      <xdr:colOff>104775</xdr:colOff>
      <xdr:row>1832</xdr:row>
      <xdr:rowOff>0</xdr:rowOff>
    </xdr:to>
    <xdr:graphicFrame>
      <xdr:nvGraphicFramePr>
        <xdr:cNvPr id="7" name="Chart 1287"/>
        <xdr:cNvGraphicFramePr/>
      </xdr:nvGraphicFramePr>
      <xdr:xfrm>
        <a:off x="371475" y="109232700"/>
        <a:ext cx="9029700" cy="4600575"/>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1934</xdr:row>
      <xdr:rowOff>0</xdr:rowOff>
    </xdr:from>
    <xdr:to>
      <xdr:col>14</xdr:col>
      <xdr:colOff>542925</xdr:colOff>
      <xdr:row>1955</xdr:row>
      <xdr:rowOff>180975</xdr:rowOff>
    </xdr:to>
    <xdr:graphicFrame>
      <xdr:nvGraphicFramePr>
        <xdr:cNvPr id="8" name="Chart 1288"/>
        <xdr:cNvGraphicFramePr/>
      </xdr:nvGraphicFramePr>
      <xdr:xfrm>
        <a:off x="381000" y="122415300"/>
        <a:ext cx="10067925" cy="436245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1533</xdr:row>
      <xdr:rowOff>190500</xdr:rowOff>
    </xdr:from>
    <xdr:to>
      <xdr:col>15</xdr:col>
      <xdr:colOff>561975</xdr:colOff>
      <xdr:row>1557</xdr:row>
      <xdr:rowOff>0</xdr:rowOff>
    </xdr:to>
    <xdr:graphicFrame>
      <xdr:nvGraphicFramePr>
        <xdr:cNvPr id="9" name="Chart 1370"/>
        <xdr:cNvGraphicFramePr/>
      </xdr:nvGraphicFramePr>
      <xdr:xfrm>
        <a:off x="381000" y="87144225"/>
        <a:ext cx="10696575" cy="0"/>
      </xdr:xfrm>
      <a:graphic>
        <a:graphicData uri="http://schemas.openxmlformats.org/drawingml/2006/chart">
          <c:chart xmlns:c="http://schemas.openxmlformats.org/drawingml/2006/chart" r:id="rId9"/>
        </a:graphicData>
      </a:graphic>
    </xdr:graphicFrame>
    <xdr:clientData/>
  </xdr:twoCellAnchor>
  <xdr:twoCellAnchor>
    <xdr:from>
      <xdr:col>0</xdr:col>
      <xdr:colOff>352425</xdr:colOff>
      <xdr:row>1611</xdr:row>
      <xdr:rowOff>0</xdr:rowOff>
    </xdr:from>
    <xdr:to>
      <xdr:col>14</xdr:col>
      <xdr:colOff>152400</xdr:colOff>
      <xdr:row>1632</xdr:row>
      <xdr:rowOff>0</xdr:rowOff>
    </xdr:to>
    <xdr:graphicFrame>
      <xdr:nvGraphicFramePr>
        <xdr:cNvPr id="10" name="Chart 1372"/>
        <xdr:cNvGraphicFramePr/>
      </xdr:nvGraphicFramePr>
      <xdr:xfrm>
        <a:off x="352425" y="93764100"/>
        <a:ext cx="9705975" cy="0"/>
      </xdr:xfrm>
      <a:graphic>
        <a:graphicData uri="http://schemas.openxmlformats.org/drawingml/2006/chart">
          <c:chart xmlns:c="http://schemas.openxmlformats.org/drawingml/2006/chart" r:id="rId10"/>
        </a:graphicData>
      </a:graphic>
    </xdr:graphicFrame>
    <xdr:clientData/>
  </xdr:twoCellAnchor>
  <xdr:twoCellAnchor>
    <xdr:from>
      <xdr:col>1</xdr:col>
      <xdr:colOff>28575</xdr:colOff>
      <xdr:row>1685</xdr:row>
      <xdr:rowOff>0</xdr:rowOff>
    </xdr:from>
    <xdr:to>
      <xdr:col>13</xdr:col>
      <xdr:colOff>266700</xdr:colOff>
      <xdr:row>1702</xdr:row>
      <xdr:rowOff>0</xdr:rowOff>
    </xdr:to>
    <xdr:graphicFrame>
      <xdr:nvGraphicFramePr>
        <xdr:cNvPr id="11" name="Chart 1373"/>
        <xdr:cNvGraphicFramePr/>
      </xdr:nvGraphicFramePr>
      <xdr:xfrm>
        <a:off x="400050" y="100183950"/>
        <a:ext cx="91630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369</xdr:row>
      <xdr:rowOff>0</xdr:rowOff>
    </xdr:from>
    <xdr:to>
      <xdr:col>21</xdr:col>
      <xdr:colOff>542925</xdr:colOff>
      <xdr:row>383</xdr:row>
      <xdr:rowOff>0</xdr:rowOff>
    </xdr:to>
    <xdr:graphicFrame>
      <xdr:nvGraphicFramePr>
        <xdr:cNvPr id="12" name="Chart 1361"/>
        <xdr:cNvGraphicFramePr/>
      </xdr:nvGraphicFramePr>
      <xdr:xfrm>
        <a:off x="371475" y="75457050"/>
        <a:ext cx="14344650" cy="280035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2198</xdr:row>
      <xdr:rowOff>0</xdr:rowOff>
    </xdr:from>
    <xdr:to>
      <xdr:col>18</xdr:col>
      <xdr:colOff>523875</xdr:colOff>
      <xdr:row>2220</xdr:row>
      <xdr:rowOff>0</xdr:rowOff>
    </xdr:to>
    <xdr:graphicFrame>
      <xdr:nvGraphicFramePr>
        <xdr:cNvPr id="13" name="Chart 4"/>
        <xdr:cNvGraphicFramePr/>
      </xdr:nvGraphicFramePr>
      <xdr:xfrm>
        <a:off x="371475" y="136045575"/>
        <a:ext cx="12496800" cy="3676650"/>
      </xdr:xfrm>
      <a:graphic>
        <a:graphicData uri="http://schemas.openxmlformats.org/drawingml/2006/chart">
          <c:chart xmlns:c="http://schemas.openxmlformats.org/drawingml/2006/chart" r:id="rId13"/>
        </a:graphicData>
      </a:graphic>
    </xdr:graphicFrame>
    <xdr:clientData/>
  </xdr:twoCellAnchor>
  <xdr:twoCellAnchor>
    <xdr:from>
      <xdr:col>1</xdr:col>
      <xdr:colOff>28575</xdr:colOff>
      <xdr:row>1764</xdr:row>
      <xdr:rowOff>9525</xdr:rowOff>
    </xdr:from>
    <xdr:to>
      <xdr:col>17</xdr:col>
      <xdr:colOff>0</xdr:colOff>
      <xdr:row>1785</xdr:row>
      <xdr:rowOff>0</xdr:rowOff>
    </xdr:to>
    <xdr:graphicFrame>
      <xdr:nvGraphicFramePr>
        <xdr:cNvPr id="14" name="Chart 1373"/>
        <xdr:cNvGraphicFramePr/>
      </xdr:nvGraphicFramePr>
      <xdr:xfrm>
        <a:off x="400050" y="107823000"/>
        <a:ext cx="11334750" cy="0"/>
      </xdr:xfrm>
      <a:graphic>
        <a:graphicData uri="http://schemas.openxmlformats.org/drawingml/2006/chart">
          <c:chart xmlns:c="http://schemas.openxmlformats.org/drawingml/2006/chart" r:id="rId14"/>
        </a:graphicData>
      </a:graphic>
    </xdr:graphicFrame>
    <xdr:clientData/>
  </xdr:twoCellAnchor>
  <xdr:twoCellAnchor>
    <xdr:from>
      <xdr:col>1</xdr:col>
      <xdr:colOff>28575</xdr:colOff>
      <xdr:row>1893</xdr:row>
      <xdr:rowOff>9525</xdr:rowOff>
    </xdr:from>
    <xdr:to>
      <xdr:col>14</xdr:col>
      <xdr:colOff>581025</xdr:colOff>
      <xdr:row>1912</xdr:row>
      <xdr:rowOff>0</xdr:rowOff>
    </xdr:to>
    <xdr:graphicFrame>
      <xdr:nvGraphicFramePr>
        <xdr:cNvPr id="15" name="Chart 1373"/>
        <xdr:cNvGraphicFramePr/>
      </xdr:nvGraphicFramePr>
      <xdr:xfrm>
        <a:off x="400050" y="122015250"/>
        <a:ext cx="10086975" cy="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2234</xdr:row>
      <xdr:rowOff>0</xdr:rowOff>
    </xdr:from>
    <xdr:to>
      <xdr:col>18</xdr:col>
      <xdr:colOff>0</xdr:colOff>
      <xdr:row>2256</xdr:row>
      <xdr:rowOff>0</xdr:rowOff>
    </xdr:to>
    <xdr:graphicFrame>
      <xdr:nvGraphicFramePr>
        <xdr:cNvPr id="16" name="Chart 4"/>
        <xdr:cNvGraphicFramePr/>
      </xdr:nvGraphicFramePr>
      <xdr:xfrm>
        <a:off x="371475" y="141408150"/>
        <a:ext cx="11972925" cy="360045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2270</xdr:row>
      <xdr:rowOff>0</xdr:rowOff>
    </xdr:from>
    <xdr:to>
      <xdr:col>18</xdr:col>
      <xdr:colOff>66675</xdr:colOff>
      <xdr:row>2294</xdr:row>
      <xdr:rowOff>0</xdr:rowOff>
    </xdr:to>
    <xdr:graphicFrame>
      <xdr:nvGraphicFramePr>
        <xdr:cNvPr id="17" name="Chart 4"/>
        <xdr:cNvGraphicFramePr/>
      </xdr:nvGraphicFramePr>
      <xdr:xfrm>
        <a:off x="371475" y="146694525"/>
        <a:ext cx="12039600" cy="3886200"/>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2308</xdr:row>
      <xdr:rowOff>0</xdr:rowOff>
    </xdr:from>
    <xdr:to>
      <xdr:col>18</xdr:col>
      <xdr:colOff>161925</xdr:colOff>
      <xdr:row>2334</xdr:row>
      <xdr:rowOff>123825</xdr:rowOff>
    </xdr:to>
    <xdr:graphicFrame>
      <xdr:nvGraphicFramePr>
        <xdr:cNvPr id="18" name="Chart 4"/>
        <xdr:cNvGraphicFramePr/>
      </xdr:nvGraphicFramePr>
      <xdr:xfrm>
        <a:off x="371475" y="153038175"/>
        <a:ext cx="12134850" cy="4524375"/>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2654</xdr:row>
      <xdr:rowOff>190500</xdr:rowOff>
    </xdr:from>
    <xdr:to>
      <xdr:col>18</xdr:col>
      <xdr:colOff>38100</xdr:colOff>
      <xdr:row>2676</xdr:row>
      <xdr:rowOff>180975</xdr:rowOff>
    </xdr:to>
    <xdr:graphicFrame>
      <xdr:nvGraphicFramePr>
        <xdr:cNvPr id="19" name="Chart 30"/>
        <xdr:cNvGraphicFramePr/>
      </xdr:nvGraphicFramePr>
      <xdr:xfrm>
        <a:off x="371475" y="213607650"/>
        <a:ext cx="12011025" cy="4381500"/>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2417</xdr:row>
      <xdr:rowOff>0</xdr:rowOff>
    </xdr:from>
    <xdr:to>
      <xdr:col>15</xdr:col>
      <xdr:colOff>333375</xdr:colOff>
      <xdr:row>2437</xdr:row>
      <xdr:rowOff>161925</xdr:rowOff>
    </xdr:to>
    <xdr:graphicFrame>
      <xdr:nvGraphicFramePr>
        <xdr:cNvPr id="20" name="Chart 2"/>
        <xdr:cNvGraphicFramePr/>
      </xdr:nvGraphicFramePr>
      <xdr:xfrm>
        <a:off x="371475" y="173755050"/>
        <a:ext cx="10477500" cy="3400425"/>
      </xdr:xfrm>
      <a:graphic>
        <a:graphicData uri="http://schemas.openxmlformats.org/drawingml/2006/chart">
          <c:chart xmlns:c="http://schemas.openxmlformats.org/drawingml/2006/chart" r:id="rId20"/>
        </a:graphicData>
      </a:graphic>
    </xdr:graphicFrame>
    <xdr:clientData/>
  </xdr:twoCellAnchor>
  <xdr:twoCellAnchor>
    <xdr:from>
      <xdr:col>0</xdr:col>
      <xdr:colOff>314325</xdr:colOff>
      <xdr:row>2465</xdr:row>
      <xdr:rowOff>0</xdr:rowOff>
    </xdr:from>
    <xdr:to>
      <xdr:col>14</xdr:col>
      <xdr:colOff>457200</xdr:colOff>
      <xdr:row>2487</xdr:row>
      <xdr:rowOff>0</xdr:rowOff>
    </xdr:to>
    <xdr:graphicFrame>
      <xdr:nvGraphicFramePr>
        <xdr:cNvPr id="21" name="Chart 4"/>
        <xdr:cNvGraphicFramePr/>
      </xdr:nvGraphicFramePr>
      <xdr:xfrm>
        <a:off x="314325" y="181136925"/>
        <a:ext cx="10048875" cy="3562350"/>
      </xdr:xfrm>
      <a:graphic>
        <a:graphicData uri="http://schemas.openxmlformats.org/drawingml/2006/chart">
          <c:chart xmlns:c="http://schemas.openxmlformats.org/drawingml/2006/chart" r:id="rId21"/>
        </a:graphicData>
      </a:graphic>
    </xdr:graphicFrame>
    <xdr:clientData/>
  </xdr:twoCellAnchor>
  <xdr:twoCellAnchor>
    <xdr:from>
      <xdr:col>0</xdr:col>
      <xdr:colOff>314325</xdr:colOff>
      <xdr:row>2541</xdr:row>
      <xdr:rowOff>0</xdr:rowOff>
    </xdr:from>
    <xdr:to>
      <xdr:col>14</xdr:col>
      <xdr:colOff>219075</xdr:colOff>
      <xdr:row>2564</xdr:row>
      <xdr:rowOff>9525</xdr:rowOff>
    </xdr:to>
    <xdr:graphicFrame>
      <xdr:nvGraphicFramePr>
        <xdr:cNvPr id="22" name="Chart 4"/>
        <xdr:cNvGraphicFramePr/>
      </xdr:nvGraphicFramePr>
      <xdr:xfrm>
        <a:off x="314325" y="191909700"/>
        <a:ext cx="9810750" cy="3733800"/>
      </xdr:xfrm>
      <a:graphic>
        <a:graphicData uri="http://schemas.openxmlformats.org/drawingml/2006/chart">
          <c:chart xmlns:c="http://schemas.openxmlformats.org/drawingml/2006/chart" r:id="rId22"/>
        </a:graphicData>
      </a:graphic>
    </xdr:graphicFrame>
    <xdr:clientData/>
  </xdr:twoCellAnchor>
  <xdr:twoCellAnchor>
    <xdr:from>
      <xdr:col>1</xdr:col>
      <xdr:colOff>9525</xdr:colOff>
      <xdr:row>2353</xdr:row>
      <xdr:rowOff>9525</xdr:rowOff>
    </xdr:from>
    <xdr:to>
      <xdr:col>14</xdr:col>
      <xdr:colOff>180975</xdr:colOff>
      <xdr:row>2373</xdr:row>
      <xdr:rowOff>114300</xdr:rowOff>
    </xdr:to>
    <xdr:graphicFrame>
      <xdr:nvGraphicFramePr>
        <xdr:cNvPr id="23" name="Chart 33"/>
        <xdr:cNvGraphicFramePr/>
      </xdr:nvGraphicFramePr>
      <xdr:xfrm>
        <a:off x="381000" y="162896550"/>
        <a:ext cx="9705975" cy="3381375"/>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2379</xdr:row>
      <xdr:rowOff>0</xdr:rowOff>
    </xdr:from>
    <xdr:to>
      <xdr:col>15</xdr:col>
      <xdr:colOff>352425</xdr:colOff>
      <xdr:row>2402</xdr:row>
      <xdr:rowOff>0</xdr:rowOff>
    </xdr:to>
    <xdr:graphicFrame>
      <xdr:nvGraphicFramePr>
        <xdr:cNvPr id="24" name="Chart 4"/>
        <xdr:cNvGraphicFramePr/>
      </xdr:nvGraphicFramePr>
      <xdr:xfrm>
        <a:off x="371475" y="168382950"/>
        <a:ext cx="10496550" cy="3724275"/>
      </xdr:xfrm>
      <a:graphic>
        <a:graphicData uri="http://schemas.openxmlformats.org/drawingml/2006/chart">
          <c:chart xmlns:c="http://schemas.openxmlformats.org/drawingml/2006/chart" r:id="rId24"/>
        </a:graphicData>
      </a:graphic>
    </xdr:graphicFrame>
    <xdr:clientData/>
  </xdr:twoCellAnchor>
  <xdr:twoCellAnchor>
    <xdr:from>
      <xdr:col>1</xdr:col>
      <xdr:colOff>0</xdr:colOff>
      <xdr:row>2493</xdr:row>
      <xdr:rowOff>0</xdr:rowOff>
    </xdr:from>
    <xdr:to>
      <xdr:col>14</xdr:col>
      <xdr:colOff>514350</xdr:colOff>
      <xdr:row>2517</xdr:row>
      <xdr:rowOff>142875</xdr:rowOff>
    </xdr:to>
    <xdr:graphicFrame>
      <xdr:nvGraphicFramePr>
        <xdr:cNvPr id="25" name="Chart 4"/>
        <xdr:cNvGraphicFramePr/>
      </xdr:nvGraphicFramePr>
      <xdr:xfrm>
        <a:off x="371475" y="186280425"/>
        <a:ext cx="10048875" cy="4029075"/>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2570</xdr:row>
      <xdr:rowOff>0</xdr:rowOff>
    </xdr:from>
    <xdr:to>
      <xdr:col>14</xdr:col>
      <xdr:colOff>266700</xdr:colOff>
      <xdr:row>2593</xdr:row>
      <xdr:rowOff>0</xdr:rowOff>
    </xdr:to>
    <xdr:graphicFrame>
      <xdr:nvGraphicFramePr>
        <xdr:cNvPr id="26" name="Chart 4"/>
        <xdr:cNvGraphicFramePr/>
      </xdr:nvGraphicFramePr>
      <xdr:xfrm>
        <a:off x="371475" y="197215125"/>
        <a:ext cx="9801225" cy="3724275"/>
      </xdr:xfrm>
      <a:graphic>
        <a:graphicData uri="http://schemas.openxmlformats.org/drawingml/2006/chart">
          <c:chart xmlns:c="http://schemas.openxmlformats.org/drawingml/2006/chart" r:id="rId26"/>
        </a:graphicData>
      </a:graphic>
    </xdr:graphicFrame>
    <xdr:clientData/>
  </xdr:twoCellAnchor>
  <xdr:twoCellAnchor>
    <xdr:from>
      <xdr:col>0</xdr:col>
      <xdr:colOff>352425</xdr:colOff>
      <xdr:row>2769</xdr:row>
      <xdr:rowOff>0</xdr:rowOff>
    </xdr:from>
    <xdr:to>
      <xdr:col>21</xdr:col>
      <xdr:colOff>409575</xdr:colOff>
      <xdr:row>2789</xdr:row>
      <xdr:rowOff>0</xdr:rowOff>
    </xdr:to>
    <xdr:graphicFrame>
      <xdr:nvGraphicFramePr>
        <xdr:cNvPr id="27" name="Chart 39"/>
        <xdr:cNvGraphicFramePr/>
      </xdr:nvGraphicFramePr>
      <xdr:xfrm>
        <a:off x="352425" y="230143050"/>
        <a:ext cx="14230350" cy="4000500"/>
      </xdr:xfrm>
      <a:graphic>
        <a:graphicData uri="http://schemas.openxmlformats.org/drawingml/2006/chart">
          <c:chart xmlns:c="http://schemas.openxmlformats.org/drawingml/2006/chart" r:id="rId27"/>
        </a:graphicData>
      </a:graphic>
    </xdr:graphicFrame>
    <xdr:clientData/>
  </xdr:twoCellAnchor>
  <xdr:twoCellAnchor>
    <xdr:from>
      <xdr:col>0</xdr:col>
      <xdr:colOff>352425</xdr:colOff>
      <xdr:row>2939</xdr:row>
      <xdr:rowOff>0</xdr:rowOff>
    </xdr:from>
    <xdr:to>
      <xdr:col>21</xdr:col>
      <xdr:colOff>409575</xdr:colOff>
      <xdr:row>2963</xdr:row>
      <xdr:rowOff>0</xdr:rowOff>
    </xdr:to>
    <xdr:graphicFrame>
      <xdr:nvGraphicFramePr>
        <xdr:cNvPr id="28" name="Chart 40"/>
        <xdr:cNvGraphicFramePr/>
      </xdr:nvGraphicFramePr>
      <xdr:xfrm>
        <a:off x="352425" y="256241550"/>
        <a:ext cx="14230350" cy="4800600"/>
      </xdr:xfrm>
      <a:graphic>
        <a:graphicData uri="http://schemas.openxmlformats.org/drawingml/2006/chart">
          <c:chart xmlns:c="http://schemas.openxmlformats.org/drawingml/2006/chart" r:id="rId28"/>
        </a:graphicData>
      </a:graphic>
    </xdr:graphicFrame>
    <xdr:clientData/>
  </xdr:twoCellAnchor>
  <xdr:twoCellAnchor>
    <xdr:from>
      <xdr:col>1</xdr:col>
      <xdr:colOff>9525</xdr:colOff>
      <xdr:row>2802</xdr:row>
      <xdr:rowOff>0</xdr:rowOff>
    </xdr:from>
    <xdr:to>
      <xdr:col>21</xdr:col>
      <xdr:colOff>495300</xdr:colOff>
      <xdr:row>2836</xdr:row>
      <xdr:rowOff>152400</xdr:rowOff>
    </xdr:to>
    <xdr:graphicFrame>
      <xdr:nvGraphicFramePr>
        <xdr:cNvPr id="29" name="Chart 42"/>
        <xdr:cNvGraphicFramePr/>
      </xdr:nvGraphicFramePr>
      <xdr:xfrm>
        <a:off x="381000" y="235515150"/>
        <a:ext cx="14287500" cy="565785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2842</xdr:row>
      <xdr:rowOff>0</xdr:rowOff>
    </xdr:from>
    <xdr:to>
      <xdr:col>21</xdr:col>
      <xdr:colOff>400050</xdr:colOff>
      <xdr:row>2882</xdr:row>
      <xdr:rowOff>152400</xdr:rowOff>
    </xdr:to>
    <xdr:graphicFrame>
      <xdr:nvGraphicFramePr>
        <xdr:cNvPr id="30" name="Chart 43"/>
        <xdr:cNvGraphicFramePr/>
      </xdr:nvGraphicFramePr>
      <xdr:xfrm>
        <a:off x="438150" y="242516025"/>
        <a:ext cx="14135100" cy="5334000"/>
      </xdr:xfrm>
      <a:graphic>
        <a:graphicData uri="http://schemas.openxmlformats.org/drawingml/2006/chart">
          <c:chart xmlns:c="http://schemas.openxmlformats.org/drawingml/2006/chart" r:id="rId30"/>
        </a:graphicData>
      </a:graphic>
    </xdr:graphicFrame>
    <xdr:clientData/>
  </xdr:twoCellAnchor>
  <xdr:twoCellAnchor>
    <xdr:from>
      <xdr:col>1</xdr:col>
      <xdr:colOff>114300</xdr:colOff>
      <xdr:row>2888</xdr:row>
      <xdr:rowOff>0</xdr:rowOff>
    </xdr:from>
    <xdr:to>
      <xdr:col>21</xdr:col>
      <xdr:colOff>561975</xdr:colOff>
      <xdr:row>2926</xdr:row>
      <xdr:rowOff>152400</xdr:rowOff>
    </xdr:to>
    <xdr:graphicFrame>
      <xdr:nvGraphicFramePr>
        <xdr:cNvPr id="31" name="Chart 44"/>
        <xdr:cNvGraphicFramePr/>
      </xdr:nvGraphicFramePr>
      <xdr:xfrm>
        <a:off x="485775" y="249002550"/>
        <a:ext cx="14249400" cy="5010150"/>
      </xdr:xfrm>
      <a:graphic>
        <a:graphicData uri="http://schemas.openxmlformats.org/drawingml/2006/chart">
          <c:chart xmlns:c="http://schemas.openxmlformats.org/drawingml/2006/chart" r:id="rId31"/>
        </a:graphicData>
      </a:graphic>
    </xdr:graphicFrame>
    <xdr:clientData/>
  </xdr:twoCellAnchor>
  <xdr:twoCellAnchor>
    <xdr:from>
      <xdr:col>1</xdr:col>
      <xdr:colOff>28575</xdr:colOff>
      <xdr:row>2968</xdr:row>
      <xdr:rowOff>0</xdr:rowOff>
    </xdr:from>
    <xdr:to>
      <xdr:col>21</xdr:col>
      <xdr:colOff>447675</xdr:colOff>
      <xdr:row>2997</xdr:row>
      <xdr:rowOff>0</xdr:rowOff>
    </xdr:to>
    <xdr:graphicFrame>
      <xdr:nvGraphicFramePr>
        <xdr:cNvPr id="32" name="Chart 46"/>
        <xdr:cNvGraphicFramePr/>
      </xdr:nvGraphicFramePr>
      <xdr:xfrm>
        <a:off x="400050" y="262270875"/>
        <a:ext cx="14220825" cy="4800600"/>
      </xdr:xfrm>
      <a:graphic>
        <a:graphicData uri="http://schemas.openxmlformats.org/drawingml/2006/chart">
          <c:chart xmlns:c="http://schemas.openxmlformats.org/drawingml/2006/chart" r:id="rId32"/>
        </a:graphicData>
      </a:graphic>
    </xdr:graphicFrame>
    <xdr:clientData/>
  </xdr:twoCellAnchor>
  <xdr:twoCellAnchor>
    <xdr:from>
      <xdr:col>0</xdr:col>
      <xdr:colOff>342900</xdr:colOff>
      <xdr:row>3007</xdr:row>
      <xdr:rowOff>0</xdr:rowOff>
    </xdr:from>
    <xdr:to>
      <xdr:col>19</xdr:col>
      <xdr:colOff>381000</xdr:colOff>
      <xdr:row>3027</xdr:row>
      <xdr:rowOff>161925</xdr:rowOff>
    </xdr:to>
    <xdr:graphicFrame>
      <xdr:nvGraphicFramePr>
        <xdr:cNvPr id="33" name="Chart 48"/>
        <xdr:cNvGraphicFramePr/>
      </xdr:nvGraphicFramePr>
      <xdr:xfrm>
        <a:off x="342900" y="268662150"/>
        <a:ext cx="12992100" cy="4162425"/>
      </xdr:xfrm>
      <a:graphic>
        <a:graphicData uri="http://schemas.openxmlformats.org/drawingml/2006/chart">
          <c:chart xmlns:c="http://schemas.openxmlformats.org/drawingml/2006/chart" r:id="rId33"/>
        </a:graphicData>
      </a:graphic>
    </xdr:graphicFrame>
    <xdr:clientData/>
  </xdr:twoCellAnchor>
  <xdr:twoCellAnchor>
    <xdr:from>
      <xdr:col>1</xdr:col>
      <xdr:colOff>9525</xdr:colOff>
      <xdr:row>2613</xdr:row>
      <xdr:rowOff>200025</xdr:rowOff>
    </xdr:from>
    <xdr:to>
      <xdr:col>18</xdr:col>
      <xdr:colOff>28575</xdr:colOff>
      <xdr:row>2643</xdr:row>
      <xdr:rowOff>0</xdr:rowOff>
    </xdr:to>
    <xdr:graphicFrame>
      <xdr:nvGraphicFramePr>
        <xdr:cNvPr id="34" name="Chart 53"/>
        <xdr:cNvGraphicFramePr/>
      </xdr:nvGraphicFramePr>
      <xdr:xfrm>
        <a:off x="381000" y="206749650"/>
        <a:ext cx="11991975" cy="4695825"/>
      </xdr:xfrm>
      <a:graphic>
        <a:graphicData uri="http://schemas.openxmlformats.org/drawingml/2006/chart">
          <c:chart xmlns:c="http://schemas.openxmlformats.org/drawingml/2006/chart" r:id="rId34"/>
        </a:graphicData>
      </a:graphic>
    </xdr:graphicFrame>
    <xdr:clientData/>
  </xdr:twoCellAnchor>
  <xdr:twoCellAnchor>
    <xdr:from>
      <xdr:col>7</xdr:col>
      <xdr:colOff>514350</xdr:colOff>
      <xdr:row>1</xdr:row>
      <xdr:rowOff>419100</xdr:rowOff>
    </xdr:from>
    <xdr:to>
      <xdr:col>14</xdr:col>
      <xdr:colOff>114300</xdr:colOff>
      <xdr:row>1</xdr:row>
      <xdr:rowOff>3705225</xdr:rowOff>
    </xdr:to>
    <xdr:pic>
      <xdr:nvPicPr>
        <xdr:cNvPr id="35" name="Picture 1049" descr="P-16CouncilLogo"/>
        <xdr:cNvPicPr preferRelativeResize="1">
          <a:picLocks noChangeAspect="1"/>
        </xdr:cNvPicPr>
      </xdr:nvPicPr>
      <xdr:blipFill>
        <a:blip r:embed="rId35"/>
        <a:stretch>
          <a:fillRect/>
        </a:stretch>
      </xdr:blipFill>
      <xdr:spPr>
        <a:xfrm>
          <a:off x="5981700" y="704850"/>
          <a:ext cx="40386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543"/>
  <sheetViews>
    <sheetView showGridLines="0" tabSelected="1" view="pageBreakPreview" zoomScale="75" zoomScaleSheetLayoutView="75" zoomScalePageLayoutView="0" workbookViewId="0" topLeftCell="A1509">
      <selection activeCell="B335" sqref="B335:N335"/>
    </sheetView>
  </sheetViews>
  <sheetFormatPr defaultColWidth="8.8515625" defaultRowHeight="12.75"/>
  <cols>
    <col min="1" max="1" width="5.57421875" style="1" customWidth="1"/>
    <col min="2" max="2" width="23.140625" style="1" customWidth="1"/>
    <col min="3" max="3" width="14.57421875" style="1" customWidth="1"/>
    <col min="4" max="4" width="10.7109375" style="1" customWidth="1"/>
    <col min="5" max="5" width="9.140625" style="1" customWidth="1"/>
    <col min="6" max="6" width="9.7109375" style="1" customWidth="1"/>
    <col min="7" max="10" width="9.140625" style="1" customWidth="1"/>
    <col min="11" max="11" width="11.7109375" style="1" customWidth="1"/>
    <col min="12" max="26" width="9.140625" style="1" customWidth="1"/>
    <col min="27" max="16384" width="8.8515625" style="1" customWidth="1"/>
  </cols>
  <sheetData>
    <row r="1" spans="2:22" s="297" customFormat="1" ht="22.5" customHeight="1">
      <c r="B1" s="322" t="s">
        <v>474</v>
      </c>
      <c r="C1" s="322"/>
      <c r="D1" s="322"/>
      <c r="E1" s="322"/>
      <c r="F1" s="322"/>
      <c r="G1" s="322"/>
      <c r="H1" s="322"/>
      <c r="I1" s="322"/>
      <c r="J1" s="322"/>
      <c r="K1" s="322"/>
      <c r="L1" s="322"/>
      <c r="M1" s="323"/>
      <c r="N1" s="323"/>
      <c r="O1" s="323"/>
      <c r="P1" s="323"/>
      <c r="Q1" s="323"/>
      <c r="R1" s="323"/>
      <c r="S1" s="323"/>
      <c r="T1" s="323"/>
      <c r="U1" s="323"/>
      <c r="V1" s="323"/>
    </row>
    <row r="2" spans="2:22" s="191" customFormat="1" ht="304.5" customHeight="1">
      <c r="B2" s="324"/>
      <c r="C2" s="324"/>
      <c r="D2" s="324"/>
      <c r="E2" s="324"/>
      <c r="F2" s="324"/>
      <c r="G2" s="324"/>
      <c r="H2" s="324"/>
      <c r="I2" s="324"/>
      <c r="J2" s="324"/>
      <c r="K2" s="324"/>
      <c r="L2" s="325"/>
      <c r="M2" s="325"/>
      <c r="N2" s="325"/>
      <c r="O2" s="325"/>
      <c r="P2" s="325"/>
      <c r="Q2" s="325"/>
      <c r="R2" s="325"/>
      <c r="S2" s="325"/>
      <c r="T2" s="325"/>
      <c r="U2" s="325"/>
      <c r="V2" s="325"/>
    </row>
    <row r="3" spans="1:22" s="59" customFormat="1" ht="15.75">
      <c r="A3" s="205"/>
      <c r="B3" s="326" t="s">
        <v>475</v>
      </c>
      <c r="C3" s="326"/>
      <c r="D3" s="326"/>
      <c r="E3" s="326"/>
      <c r="F3" s="326"/>
      <c r="G3" s="326"/>
      <c r="H3" s="326"/>
      <c r="I3" s="326"/>
      <c r="J3" s="326"/>
      <c r="K3" s="326"/>
      <c r="L3" s="326"/>
      <c r="M3" s="327"/>
      <c r="N3" s="327"/>
      <c r="O3" s="327"/>
      <c r="P3" s="327"/>
      <c r="Q3" s="327"/>
      <c r="R3" s="327"/>
      <c r="S3" s="327"/>
      <c r="T3" s="327"/>
      <c r="U3" s="327"/>
      <c r="V3" s="327"/>
    </row>
    <row r="4" spans="1:22" s="59" customFormat="1" ht="15.75">
      <c r="A4" s="205"/>
      <c r="B4" s="296"/>
      <c r="C4" s="296"/>
      <c r="D4" s="296"/>
      <c r="E4" s="296"/>
      <c r="F4" s="296"/>
      <c r="G4" s="296"/>
      <c r="H4" s="296"/>
      <c r="I4" s="296"/>
      <c r="J4" s="296"/>
      <c r="K4" s="296"/>
      <c r="L4" s="296"/>
      <c r="M4" s="297"/>
      <c r="N4" s="297"/>
      <c r="O4" s="297"/>
      <c r="P4" s="297"/>
      <c r="Q4" s="297"/>
      <c r="R4" s="297"/>
      <c r="S4" s="297"/>
      <c r="T4" s="297"/>
      <c r="U4" s="297"/>
      <c r="V4" s="297"/>
    </row>
    <row r="5" spans="1:22" s="59" customFormat="1" ht="17.25" customHeight="1">
      <c r="A5" s="205"/>
      <c r="B5" s="205" t="s">
        <v>7</v>
      </c>
      <c r="C5" s="296"/>
      <c r="D5" s="296"/>
      <c r="E5" s="296"/>
      <c r="F5" s="296"/>
      <c r="G5" s="296"/>
      <c r="H5" s="296"/>
      <c r="I5" s="296"/>
      <c r="J5" s="296"/>
      <c r="K5" s="296"/>
      <c r="L5" s="296"/>
      <c r="M5" s="205"/>
      <c r="N5" s="205"/>
      <c r="O5" s="205"/>
      <c r="P5" s="205"/>
      <c r="Q5" s="205"/>
      <c r="R5" s="205"/>
      <c r="S5" s="205"/>
      <c r="T5" s="205"/>
      <c r="U5" s="205"/>
      <c r="V5" s="205"/>
    </row>
    <row r="6" spans="1:22" s="59" customFormat="1" ht="15.75" customHeight="1">
      <c r="A6" s="205"/>
      <c r="B6" s="205" t="s">
        <v>8</v>
      </c>
      <c r="C6" s="296"/>
      <c r="D6" s="296"/>
      <c r="E6" s="296"/>
      <c r="F6" s="296"/>
      <c r="G6" s="296"/>
      <c r="H6" s="296"/>
      <c r="I6" s="296"/>
      <c r="J6" s="296"/>
      <c r="K6" s="296"/>
      <c r="L6" s="296"/>
      <c r="M6" s="205"/>
      <c r="N6" s="205"/>
      <c r="O6" s="205"/>
      <c r="P6" s="205"/>
      <c r="Q6" s="205"/>
      <c r="R6" s="205"/>
      <c r="S6" s="205"/>
      <c r="T6" s="205"/>
      <c r="U6" s="205"/>
      <c r="V6" s="205"/>
    </row>
    <row r="7" spans="1:22" s="59" customFormat="1" ht="16.5" customHeight="1">
      <c r="A7" s="205"/>
      <c r="B7" s="205" t="s">
        <v>102</v>
      </c>
      <c r="C7" s="296"/>
      <c r="D7" s="296"/>
      <c r="E7" s="296"/>
      <c r="F7" s="296"/>
      <c r="G7" s="296"/>
      <c r="H7" s="296"/>
      <c r="I7" s="296"/>
      <c r="J7" s="296"/>
      <c r="K7" s="296"/>
      <c r="L7" s="296"/>
      <c r="M7" s="205"/>
      <c r="N7" s="205"/>
      <c r="O7" s="205"/>
      <c r="P7" s="205"/>
      <c r="Q7" s="205"/>
      <c r="R7" s="205"/>
      <c r="S7" s="205"/>
      <c r="T7" s="205"/>
      <c r="U7" s="205"/>
      <c r="V7" s="205"/>
    </row>
    <row r="8" spans="1:22" s="59" customFormat="1" ht="15.75">
      <c r="A8" s="205"/>
      <c r="B8" s="205" t="s">
        <v>9</v>
      </c>
      <c r="C8" s="205"/>
      <c r="D8" s="205"/>
      <c r="E8" s="205"/>
      <c r="F8" s="205"/>
      <c r="G8" s="205"/>
      <c r="H8" s="205"/>
      <c r="I8" s="205"/>
      <c r="J8" s="205"/>
      <c r="K8" s="205"/>
      <c r="L8" s="205"/>
      <c r="M8" s="205"/>
      <c r="N8" s="205"/>
      <c r="O8" s="205"/>
      <c r="P8" s="205"/>
      <c r="Q8" s="205"/>
      <c r="R8" s="205"/>
      <c r="S8" s="205"/>
      <c r="T8" s="205"/>
      <c r="U8" s="205"/>
      <c r="V8" s="205"/>
    </row>
    <row r="9" spans="1:22" s="59" customFormat="1" ht="15.75">
      <c r="A9" s="205"/>
      <c r="B9" s="205" t="s">
        <v>10</v>
      </c>
      <c r="C9" s="205"/>
      <c r="D9" s="205"/>
      <c r="E9" s="205"/>
      <c r="F9" s="205"/>
      <c r="G9" s="205"/>
      <c r="H9" s="205"/>
      <c r="I9" s="205"/>
      <c r="J9" s="205"/>
      <c r="K9" s="205"/>
      <c r="L9" s="205"/>
      <c r="M9" s="205"/>
      <c r="N9" s="205"/>
      <c r="O9" s="205"/>
      <c r="P9" s="205"/>
      <c r="Q9" s="205"/>
      <c r="R9" s="205"/>
      <c r="S9" s="205"/>
      <c r="T9" s="205"/>
      <c r="U9" s="205"/>
      <c r="V9" s="205"/>
    </row>
    <row r="10" spans="1:22" s="59" customFormat="1" ht="15.75">
      <c r="A10" s="205"/>
      <c r="B10" s="205" t="s">
        <v>46</v>
      </c>
      <c r="C10" s="205"/>
      <c r="D10" s="205"/>
      <c r="E10" s="205"/>
      <c r="F10" s="205"/>
      <c r="G10" s="205"/>
      <c r="H10" s="205"/>
      <c r="I10" s="205"/>
      <c r="J10" s="205"/>
      <c r="K10" s="205"/>
      <c r="L10" s="205"/>
      <c r="M10" s="205"/>
      <c r="N10" s="205"/>
      <c r="O10" s="205"/>
      <c r="P10" s="205"/>
      <c r="Q10" s="205"/>
      <c r="R10" s="205"/>
      <c r="S10" s="205"/>
      <c r="T10" s="205"/>
      <c r="U10" s="205"/>
      <c r="V10" s="205"/>
    </row>
    <row r="11" spans="1:22" s="59" customFormat="1" ht="15.75">
      <c r="A11" s="205"/>
      <c r="B11" s="205" t="s">
        <v>83</v>
      </c>
      <c r="C11" s="205"/>
      <c r="D11" s="205"/>
      <c r="E11" s="205"/>
      <c r="F11" s="205"/>
      <c r="G11" s="205"/>
      <c r="H11" s="205"/>
      <c r="I11" s="205"/>
      <c r="J11" s="205"/>
      <c r="K11" s="205"/>
      <c r="L11" s="205"/>
      <c r="M11" s="205"/>
      <c r="N11" s="205"/>
      <c r="O11" s="205"/>
      <c r="P11" s="205"/>
      <c r="Q11" s="205"/>
      <c r="R11" s="205"/>
      <c r="S11" s="205"/>
      <c r="T11" s="205"/>
      <c r="U11" s="205"/>
      <c r="V11" s="205"/>
    </row>
    <row r="12" spans="1:22" s="59" customFormat="1" ht="15.75">
      <c r="A12" s="205"/>
      <c r="B12" s="205" t="s">
        <v>103</v>
      </c>
      <c r="C12" s="205"/>
      <c r="D12" s="205"/>
      <c r="E12" s="205"/>
      <c r="F12" s="205"/>
      <c r="G12" s="205"/>
      <c r="H12" s="205"/>
      <c r="I12" s="205"/>
      <c r="J12" s="205"/>
      <c r="K12" s="205"/>
      <c r="L12" s="205"/>
      <c r="M12" s="205"/>
      <c r="N12" s="205"/>
      <c r="O12" s="205"/>
      <c r="P12" s="205"/>
      <c r="Q12" s="205"/>
      <c r="R12" s="205"/>
      <c r="S12" s="205"/>
      <c r="T12" s="205"/>
      <c r="U12" s="205"/>
      <c r="V12" s="205"/>
    </row>
    <row r="13" spans="1:22" s="38" customFormat="1" ht="15.75">
      <c r="A13" s="206"/>
      <c r="B13" s="205" t="s">
        <v>111</v>
      </c>
      <c r="C13" s="206"/>
      <c r="D13" s="206"/>
      <c r="E13" s="206"/>
      <c r="F13" s="206"/>
      <c r="G13" s="206"/>
      <c r="H13" s="206"/>
      <c r="I13" s="206"/>
      <c r="J13" s="206"/>
      <c r="K13" s="206"/>
      <c r="L13" s="206"/>
      <c r="M13" s="206"/>
      <c r="N13" s="206"/>
      <c r="O13" s="206"/>
      <c r="P13" s="206"/>
      <c r="Q13" s="206"/>
      <c r="R13" s="206"/>
      <c r="S13" s="206"/>
      <c r="T13" s="206"/>
      <c r="U13" s="206"/>
      <c r="V13" s="206"/>
    </row>
    <row r="14" spans="1:22" s="59" customFormat="1" ht="15.75">
      <c r="A14" s="205"/>
      <c r="B14" s="205" t="s">
        <v>104</v>
      </c>
      <c r="C14" s="205"/>
      <c r="D14" s="205"/>
      <c r="E14" s="205"/>
      <c r="F14" s="205"/>
      <c r="G14" s="205"/>
      <c r="H14" s="205"/>
      <c r="I14" s="205"/>
      <c r="J14" s="205"/>
      <c r="K14" s="205"/>
      <c r="L14" s="205"/>
      <c r="M14" s="205"/>
      <c r="N14" s="205"/>
      <c r="O14" s="205"/>
      <c r="P14" s="205"/>
      <c r="Q14" s="205"/>
      <c r="R14" s="205"/>
      <c r="S14" s="205"/>
      <c r="T14" s="205"/>
      <c r="U14" s="205"/>
      <c r="V14" s="205"/>
    </row>
    <row r="15" spans="1:22" s="59" customFormat="1" ht="15.75">
      <c r="A15" s="205"/>
      <c r="B15" s="205" t="s">
        <v>105</v>
      </c>
      <c r="C15" s="205"/>
      <c r="D15" s="205"/>
      <c r="E15" s="205"/>
      <c r="F15" s="205"/>
      <c r="G15" s="205"/>
      <c r="H15" s="205"/>
      <c r="I15" s="205"/>
      <c r="J15" s="205"/>
      <c r="K15" s="205"/>
      <c r="L15" s="205"/>
      <c r="M15" s="205"/>
      <c r="N15" s="205"/>
      <c r="O15" s="205"/>
      <c r="P15" s="205"/>
      <c r="Q15" s="205"/>
      <c r="R15" s="205"/>
      <c r="S15" s="205"/>
      <c r="T15" s="205"/>
      <c r="U15" s="205"/>
      <c r="V15" s="205"/>
    </row>
    <row r="16" spans="1:22" s="59" customFormat="1" ht="15.75">
      <c r="A16" s="205"/>
      <c r="B16" s="205" t="s">
        <v>115</v>
      </c>
      <c r="C16" s="205"/>
      <c r="D16" s="205"/>
      <c r="E16" s="205"/>
      <c r="F16" s="205"/>
      <c r="G16" s="205"/>
      <c r="H16" s="205"/>
      <c r="I16" s="205"/>
      <c r="J16" s="205"/>
      <c r="K16" s="205"/>
      <c r="L16" s="205"/>
      <c r="M16" s="205"/>
      <c r="N16" s="205"/>
      <c r="O16" s="205"/>
      <c r="P16" s="205"/>
      <c r="Q16" s="205"/>
      <c r="R16" s="205"/>
      <c r="S16" s="205"/>
      <c r="T16" s="205"/>
      <c r="U16" s="205"/>
      <c r="V16" s="205"/>
    </row>
    <row r="17" spans="1:22" s="59" customFormat="1" ht="15.75">
      <c r="A17" s="205"/>
      <c r="B17" s="205" t="s">
        <v>116</v>
      </c>
      <c r="C17" s="205"/>
      <c r="D17" s="205"/>
      <c r="E17" s="205"/>
      <c r="F17" s="205"/>
      <c r="G17" s="205"/>
      <c r="H17" s="205"/>
      <c r="I17" s="205"/>
      <c r="J17" s="205"/>
      <c r="K17" s="205"/>
      <c r="L17" s="205"/>
      <c r="M17" s="205"/>
      <c r="N17" s="205"/>
      <c r="O17" s="205"/>
      <c r="P17" s="205"/>
      <c r="Q17" s="205"/>
      <c r="R17" s="205"/>
      <c r="S17" s="205"/>
      <c r="T17" s="205"/>
      <c r="U17" s="205"/>
      <c r="V17" s="205"/>
    </row>
    <row r="18" spans="1:22" s="59" customFormat="1" ht="15.75">
      <c r="A18" s="205"/>
      <c r="B18" s="205" t="s">
        <v>117</v>
      </c>
      <c r="C18" s="205"/>
      <c r="D18" s="205"/>
      <c r="E18" s="205"/>
      <c r="F18" s="205"/>
      <c r="G18" s="205"/>
      <c r="H18" s="205"/>
      <c r="I18" s="205"/>
      <c r="J18" s="205"/>
      <c r="K18" s="205"/>
      <c r="L18" s="205"/>
      <c r="M18" s="205"/>
      <c r="N18" s="205"/>
      <c r="O18" s="205"/>
      <c r="P18" s="205"/>
      <c r="Q18" s="205"/>
      <c r="R18" s="205"/>
      <c r="S18" s="205"/>
      <c r="T18" s="205"/>
      <c r="U18" s="205"/>
      <c r="V18" s="205"/>
    </row>
    <row r="19" spans="1:22" s="59" customFormat="1" ht="15.75">
      <c r="A19" s="205"/>
      <c r="B19" s="205" t="s">
        <v>118</v>
      </c>
      <c r="C19" s="205"/>
      <c r="D19" s="205"/>
      <c r="E19" s="205"/>
      <c r="F19" s="205"/>
      <c r="G19" s="205"/>
      <c r="H19" s="205"/>
      <c r="I19" s="205"/>
      <c r="J19" s="205"/>
      <c r="K19" s="205"/>
      <c r="L19" s="205"/>
      <c r="M19" s="205"/>
      <c r="N19" s="205"/>
      <c r="O19" s="205"/>
      <c r="P19" s="205"/>
      <c r="Q19" s="205"/>
      <c r="R19" s="205"/>
      <c r="S19" s="205"/>
      <c r="T19" s="205"/>
      <c r="U19" s="205"/>
      <c r="V19" s="205"/>
    </row>
    <row r="20" spans="1:22" s="59" customFormat="1" ht="15" customHeight="1">
      <c r="A20" s="205"/>
      <c r="B20" s="205" t="s">
        <v>106</v>
      </c>
      <c r="C20" s="205"/>
      <c r="D20" s="205"/>
      <c r="E20" s="205"/>
      <c r="F20" s="205"/>
      <c r="G20" s="205"/>
      <c r="H20" s="205"/>
      <c r="I20" s="205"/>
      <c r="J20" s="205"/>
      <c r="K20" s="205"/>
      <c r="L20" s="205"/>
      <c r="M20" s="205"/>
      <c r="N20" s="205"/>
      <c r="O20" s="205"/>
      <c r="P20" s="205"/>
      <c r="Q20" s="205"/>
      <c r="R20" s="205"/>
      <c r="S20" s="205"/>
      <c r="T20" s="205"/>
      <c r="U20" s="205"/>
      <c r="V20" s="205"/>
    </row>
    <row r="21" spans="1:22" s="59" customFormat="1" ht="15" customHeight="1">
      <c r="A21" s="205"/>
      <c r="B21" s="205" t="s">
        <v>119</v>
      </c>
      <c r="C21" s="205"/>
      <c r="D21" s="205"/>
      <c r="E21" s="205"/>
      <c r="F21" s="205"/>
      <c r="G21" s="205"/>
      <c r="H21" s="205"/>
      <c r="I21" s="205"/>
      <c r="J21" s="205"/>
      <c r="K21" s="205"/>
      <c r="L21" s="205"/>
      <c r="M21" s="205"/>
      <c r="N21" s="205"/>
      <c r="O21" s="205"/>
      <c r="P21" s="205"/>
      <c r="Q21" s="205"/>
      <c r="R21" s="205"/>
      <c r="S21" s="205"/>
      <c r="T21" s="205"/>
      <c r="U21" s="205"/>
      <c r="V21" s="205"/>
    </row>
    <row r="22" spans="1:22" s="38" customFormat="1" ht="15" customHeight="1">
      <c r="A22" s="206"/>
      <c r="B22" s="205" t="s">
        <v>108</v>
      </c>
      <c r="C22" s="206"/>
      <c r="D22" s="206"/>
      <c r="E22" s="206"/>
      <c r="F22" s="206"/>
      <c r="G22" s="206"/>
      <c r="H22" s="206"/>
      <c r="I22" s="206"/>
      <c r="J22" s="206"/>
      <c r="K22" s="206"/>
      <c r="L22" s="206"/>
      <c r="M22" s="206"/>
      <c r="N22" s="206"/>
      <c r="O22" s="206"/>
      <c r="P22" s="206"/>
      <c r="Q22" s="206"/>
      <c r="R22" s="206"/>
      <c r="S22" s="206"/>
      <c r="T22" s="206"/>
      <c r="U22" s="206"/>
      <c r="V22" s="206"/>
    </row>
    <row r="23" spans="1:22" s="59" customFormat="1" ht="15" customHeight="1">
      <c r="A23" s="205"/>
      <c r="B23" s="205" t="s">
        <v>120</v>
      </c>
      <c r="C23" s="205"/>
      <c r="D23" s="205"/>
      <c r="E23" s="205"/>
      <c r="F23" s="205"/>
      <c r="G23" s="205"/>
      <c r="H23" s="205"/>
      <c r="I23" s="205"/>
      <c r="J23" s="205"/>
      <c r="K23" s="205"/>
      <c r="L23" s="205"/>
      <c r="M23" s="205"/>
      <c r="N23" s="205"/>
      <c r="O23" s="205"/>
      <c r="P23" s="205"/>
      <c r="Q23" s="205"/>
      <c r="R23" s="205"/>
      <c r="S23" s="205"/>
      <c r="T23" s="205"/>
      <c r="U23" s="205"/>
      <c r="V23" s="205"/>
    </row>
    <row r="24" spans="1:22" s="59" customFormat="1" ht="15.75" customHeight="1">
      <c r="A24" s="205"/>
      <c r="B24" s="205" t="s">
        <v>121</v>
      </c>
      <c r="C24" s="205"/>
      <c r="D24" s="205"/>
      <c r="E24" s="205"/>
      <c r="F24" s="205"/>
      <c r="G24" s="205"/>
      <c r="H24" s="205"/>
      <c r="I24" s="205"/>
      <c r="J24" s="205"/>
      <c r="K24" s="205"/>
      <c r="L24" s="205"/>
      <c r="M24" s="205"/>
      <c r="N24" s="205"/>
      <c r="O24" s="205"/>
      <c r="P24" s="205"/>
      <c r="Q24" s="205"/>
      <c r="R24" s="205"/>
      <c r="S24" s="205"/>
      <c r="T24" s="205"/>
      <c r="U24" s="205"/>
      <c r="V24" s="205"/>
    </row>
    <row r="25" spans="1:22" s="59" customFormat="1" ht="15.75" customHeight="1">
      <c r="A25" s="205"/>
      <c r="B25" s="205" t="s">
        <v>110</v>
      </c>
      <c r="C25" s="205"/>
      <c r="D25" s="205"/>
      <c r="E25" s="205"/>
      <c r="F25" s="205"/>
      <c r="G25" s="205"/>
      <c r="H25" s="205"/>
      <c r="I25" s="205"/>
      <c r="J25" s="205"/>
      <c r="K25" s="205"/>
      <c r="L25" s="205"/>
      <c r="M25" s="205"/>
      <c r="N25" s="205"/>
      <c r="O25" s="205"/>
      <c r="P25" s="205"/>
      <c r="Q25" s="205"/>
      <c r="R25" s="205"/>
      <c r="S25" s="205"/>
      <c r="T25" s="205"/>
      <c r="U25" s="205"/>
      <c r="V25" s="205"/>
    </row>
    <row r="26" spans="1:22" s="59" customFormat="1" ht="15.75">
      <c r="A26" s="205"/>
      <c r="B26" s="205" t="s">
        <v>122</v>
      </c>
      <c r="C26" s="205"/>
      <c r="D26" s="205"/>
      <c r="E26" s="205"/>
      <c r="F26" s="205"/>
      <c r="G26" s="205"/>
      <c r="H26" s="205"/>
      <c r="I26" s="205"/>
      <c r="J26" s="205"/>
      <c r="K26" s="205"/>
      <c r="L26" s="205"/>
      <c r="M26" s="205"/>
      <c r="N26" s="205"/>
      <c r="O26" s="205"/>
      <c r="P26" s="205"/>
      <c r="Q26" s="205"/>
      <c r="R26" s="205"/>
      <c r="S26" s="205"/>
      <c r="T26" s="205"/>
      <c r="U26" s="205"/>
      <c r="V26" s="205"/>
    </row>
    <row r="27" spans="1:22" s="59" customFormat="1" ht="15.75">
      <c r="A27" s="205"/>
      <c r="B27" s="205" t="s">
        <v>107</v>
      </c>
      <c r="C27" s="205"/>
      <c r="D27" s="205"/>
      <c r="E27" s="205"/>
      <c r="F27" s="205"/>
      <c r="G27" s="205"/>
      <c r="H27" s="205"/>
      <c r="I27" s="205"/>
      <c r="J27" s="205"/>
      <c r="K27" s="205"/>
      <c r="L27" s="205"/>
      <c r="M27" s="205"/>
      <c r="N27" s="205"/>
      <c r="O27" s="205"/>
      <c r="P27" s="205"/>
      <c r="Q27" s="205"/>
      <c r="R27" s="205"/>
      <c r="S27" s="205"/>
      <c r="T27" s="205"/>
      <c r="U27" s="205"/>
      <c r="V27" s="205"/>
    </row>
    <row r="28" spans="1:22" s="59" customFormat="1" ht="15.75">
      <c r="A28" s="205"/>
      <c r="B28" s="205" t="s">
        <v>123</v>
      </c>
      <c r="C28" s="205"/>
      <c r="D28" s="205"/>
      <c r="E28" s="205"/>
      <c r="F28" s="205"/>
      <c r="G28" s="205"/>
      <c r="H28" s="205"/>
      <c r="I28" s="205"/>
      <c r="J28" s="205"/>
      <c r="K28" s="205"/>
      <c r="L28" s="205"/>
      <c r="M28" s="205"/>
      <c r="N28" s="205"/>
      <c r="O28" s="205"/>
      <c r="P28" s="205"/>
      <c r="Q28" s="205"/>
      <c r="R28" s="205"/>
      <c r="S28" s="205"/>
      <c r="T28" s="205"/>
      <c r="U28" s="205"/>
      <c r="V28" s="205"/>
    </row>
    <row r="29" spans="1:22" s="59" customFormat="1" ht="15.75">
      <c r="A29" s="205"/>
      <c r="B29" s="205" t="s">
        <v>124</v>
      </c>
      <c r="C29" s="205"/>
      <c r="D29" s="205"/>
      <c r="E29" s="205"/>
      <c r="F29" s="205"/>
      <c r="G29" s="205"/>
      <c r="H29" s="205"/>
      <c r="I29" s="205"/>
      <c r="J29" s="205"/>
      <c r="K29" s="205"/>
      <c r="L29" s="205"/>
      <c r="M29" s="205"/>
      <c r="N29" s="205"/>
      <c r="O29" s="205"/>
      <c r="P29" s="205"/>
      <c r="Q29" s="205"/>
      <c r="R29" s="205"/>
      <c r="S29" s="205"/>
      <c r="T29" s="205"/>
      <c r="U29" s="205"/>
      <c r="V29" s="205"/>
    </row>
    <row r="30" spans="1:22" s="59" customFormat="1" ht="15.75">
      <c r="A30" s="205"/>
      <c r="B30" s="205" t="s">
        <v>125</v>
      </c>
      <c r="C30" s="205"/>
      <c r="D30" s="205"/>
      <c r="E30" s="205"/>
      <c r="F30" s="205"/>
      <c r="G30" s="205"/>
      <c r="H30" s="205"/>
      <c r="I30" s="205"/>
      <c r="J30" s="205"/>
      <c r="K30" s="205"/>
      <c r="L30" s="205"/>
      <c r="M30" s="205"/>
      <c r="N30" s="205"/>
      <c r="O30" s="205"/>
      <c r="P30" s="205"/>
      <c r="Q30" s="205"/>
      <c r="R30" s="205"/>
      <c r="S30" s="205"/>
      <c r="T30" s="205"/>
      <c r="U30" s="205"/>
      <c r="V30" s="205"/>
    </row>
    <row r="31" spans="1:22" s="59" customFormat="1" ht="15.75">
      <c r="A31" s="205"/>
      <c r="B31" s="205" t="s">
        <v>112</v>
      </c>
      <c r="C31" s="205"/>
      <c r="D31" s="205"/>
      <c r="E31" s="205"/>
      <c r="F31" s="205"/>
      <c r="G31" s="205"/>
      <c r="H31" s="205"/>
      <c r="I31" s="205"/>
      <c r="J31" s="205"/>
      <c r="K31" s="205"/>
      <c r="L31" s="205"/>
      <c r="M31" s="205"/>
      <c r="N31" s="205"/>
      <c r="O31" s="205"/>
      <c r="P31" s="205"/>
      <c r="Q31" s="205"/>
      <c r="R31" s="205"/>
      <c r="S31" s="205"/>
      <c r="T31" s="205"/>
      <c r="U31" s="205"/>
      <c r="V31" s="205"/>
    </row>
    <row r="32" spans="1:22" s="59" customFormat="1" ht="15.75">
      <c r="A32" s="205"/>
      <c r="B32" s="205" t="s">
        <v>113</v>
      </c>
      <c r="C32" s="205"/>
      <c r="D32" s="205"/>
      <c r="E32" s="205"/>
      <c r="F32" s="205"/>
      <c r="G32" s="205"/>
      <c r="H32" s="205"/>
      <c r="I32" s="205"/>
      <c r="J32" s="205"/>
      <c r="K32" s="205"/>
      <c r="L32" s="205"/>
      <c r="M32" s="205"/>
      <c r="N32" s="205"/>
      <c r="O32" s="205"/>
      <c r="P32" s="205"/>
      <c r="Q32" s="205"/>
      <c r="R32" s="205"/>
      <c r="S32" s="205"/>
      <c r="T32" s="205"/>
      <c r="U32" s="205"/>
      <c r="V32" s="205"/>
    </row>
    <row r="33" spans="1:22" s="59" customFormat="1" ht="15.75">
      <c r="A33" s="205"/>
      <c r="B33" s="205" t="s">
        <v>126</v>
      </c>
      <c r="C33" s="205"/>
      <c r="D33" s="205"/>
      <c r="E33" s="205"/>
      <c r="F33" s="205"/>
      <c r="G33" s="205"/>
      <c r="H33" s="205"/>
      <c r="I33" s="205"/>
      <c r="J33" s="205"/>
      <c r="K33" s="205"/>
      <c r="L33" s="205"/>
      <c r="M33" s="205"/>
      <c r="N33" s="205"/>
      <c r="O33" s="205"/>
      <c r="P33" s="205"/>
      <c r="Q33" s="205"/>
      <c r="R33" s="205"/>
      <c r="S33" s="205"/>
      <c r="T33" s="205"/>
      <c r="U33" s="205"/>
      <c r="V33" s="205"/>
    </row>
    <row r="34" spans="1:22" s="59" customFormat="1" ht="15.75">
      <c r="A34" s="205"/>
      <c r="B34" s="205" t="s">
        <v>127</v>
      </c>
      <c r="C34" s="205"/>
      <c r="D34" s="205"/>
      <c r="E34" s="205"/>
      <c r="F34" s="205"/>
      <c r="G34" s="205"/>
      <c r="H34" s="205"/>
      <c r="I34" s="205"/>
      <c r="J34" s="205"/>
      <c r="K34" s="205"/>
      <c r="L34" s="205"/>
      <c r="M34" s="205"/>
      <c r="N34" s="205"/>
      <c r="O34" s="205"/>
      <c r="P34" s="205"/>
      <c r="Q34" s="205"/>
      <c r="R34" s="205"/>
      <c r="S34" s="205"/>
      <c r="T34" s="205"/>
      <c r="U34" s="205"/>
      <c r="V34" s="205"/>
    </row>
    <row r="35" spans="1:22" s="38" customFormat="1" ht="15.75">
      <c r="A35" s="206"/>
      <c r="B35" s="205" t="s">
        <v>109</v>
      </c>
      <c r="C35" s="206"/>
      <c r="D35" s="206"/>
      <c r="E35" s="206"/>
      <c r="F35" s="206"/>
      <c r="G35" s="206"/>
      <c r="H35" s="206"/>
      <c r="I35" s="206"/>
      <c r="J35" s="206"/>
      <c r="K35" s="206"/>
      <c r="L35" s="206"/>
      <c r="M35" s="206"/>
      <c r="N35" s="206"/>
      <c r="O35" s="206"/>
      <c r="P35" s="206"/>
      <c r="Q35" s="206"/>
      <c r="R35" s="206"/>
      <c r="S35" s="206"/>
      <c r="T35" s="206"/>
      <c r="U35" s="206"/>
      <c r="V35" s="206"/>
    </row>
    <row r="36" spans="1:22" s="59" customFormat="1" ht="15.75">
      <c r="A36" s="205"/>
      <c r="B36" s="205"/>
      <c r="C36" s="205"/>
      <c r="D36" s="205"/>
      <c r="E36" s="205"/>
      <c r="F36" s="205"/>
      <c r="G36" s="205"/>
      <c r="H36" s="205"/>
      <c r="I36" s="205"/>
      <c r="J36" s="205"/>
      <c r="K36" s="205"/>
      <c r="L36" s="205"/>
      <c r="M36" s="205"/>
      <c r="N36" s="205"/>
      <c r="O36" s="205"/>
      <c r="P36" s="205"/>
      <c r="Q36" s="205"/>
      <c r="R36" s="205"/>
      <c r="S36" s="205"/>
      <c r="T36" s="205"/>
      <c r="U36" s="205"/>
      <c r="V36" s="205"/>
    </row>
    <row r="37" spans="1:22" s="59" customFormat="1" ht="13.5" customHeight="1">
      <c r="A37" s="205"/>
      <c r="B37" s="207" t="s">
        <v>128</v>
      </c>
      <c r="C37" s="205"/>
      <c r="D37" s="205"/>
      <c r="E37" s="205"/>
      <c r="F37" s="205"/>
      <c r="G37" s="205"/>
      <c r="H37" s="205"/>
      <c r="I37" s="205"/>
      <c r="J37" s="205"/>
      <c r="K37" s="205"/>
      <c r="L37" s="205"/>
      <c r="M37" s="205"/>
      <c r="N37" s="205"/>
      <c r="O37" s="205"/>
      <c r="P37" s="205"/>
      <c r="Q37" s="205"/>
      <c r="R37" s="205"/>
      <c r="S37" s="205"/>
      <c r="T37" s="205"/>
      <c r="U37" s="205"/>
      <c r="V37" s="205"/>
    </row>
    <row r="38" spans="1:22" s="59" customFormat="1" ht="6" customHeight="1">
      <c r="A38" s="205"/>
      <c r="B38" s="205"/>
      <c r="C38" s="205"/>
      <c r="D38" s="205"/>
      <c r="E38" s="205"/>
      <c r="F38" s="205"/>
      <c r="G38" s="205"/>
      <c r="H38" s="205"/>
      <c r="I38" s="205"/>
      <c r="J38" s="205"/>
      <c r="K38" s="205"/>
      <c r="L38" s="205"/>
      <c r="M38" s="205"/>
      <c r="N38" s="205"/>
      <c r="O38" s="205"/>
      <c r="P38" s="205"/>
      <c r="Q38" s="205"/>
      <c r="R38" s="205"/>
      <c r="S38" s="205"/>
      <c r="T38" s="205"/>
      <c r="U38" s="205"/>
      <c r="V38" s="205"/>
    </row>
    <row r="39" spans="1:22" s="59" customFormat="1" ht="15.75">
      <c r="A39" s="205"/>
      <c r="B39" s="205" t="s">
        <v>129</v>
      </c>
      <c r="C39" s="205"/>
      <c r="D39" s="205"/>
      <c r="E39" s="205"/>
      <c r="F39" s="205"/>
      <c r="G39" s="205"/>
      <c r="H39" s="205"/>
      <c r="I39" s="205"/>
      <c r="J39" s="205"/>
      <c r="K39" s="205"/>
      <c r="L39" s="205"/>
      <c r="M39" s="205"/>
      <c r="N39" s="205"/>
      <c r="O39" s="205"/>
      <c r="P39" s="205"/>
      <c r="Q39" s="205"/>
      <c r="R39" s="205"/>
      <c r="S39" s="205"/>
      <c r="T39" s="205"/>
      <c r="U39" s="205"/>
      <c r="V39" s="205"/>
    </row>
    <row r="40" spans="1:22" s="59" customFormat="1" ht="15.75">
      <c r="A40" s="205"/>
      <c r="B40" s="205" t="s">
        <v>130</v>
      </c>
      <c r="C40" s="205"/>
      <c r="D40" s="205"/>
      <c r="E40" s="205"/>
      <c r="F40" s="205"/>
      <c r="G40" s="205"/>
      <c r="H40" s="205"/>
      <c r="I40" s="205"/>
      <c r="J40" s="205"/>
      <c r="K40" s="205"/>
      <c r="L40" s="205"/>
      <c r="M40" s="205"/>
      <c r="N40" s="205"/>
      <c r="O40" s="205"/>
      <c r="P40" s="205"/>
      <c r="Q40" s="205"/>
      <c r="R40" s="205"/>
      <c r="S40" s="205"/>
      <c r="T40" s="205"/>
      <c r="U40" s="205"/>
      <c r="V40" s="205"/>
    </row>
    <row r="41" spans="1:22" s="59" customFormat="1" ht="15.75">
      <c r="A41" s="205"/>
      <c r="B41" s="205" t="s">
        <v>131</v>
      </c>
      <c r="C41" s="205"/>
      <c r="D41" s="205"/>
      <c r="E41" s="205"/>
      <c r="F41" s="205"/>
      <c r="G41" s="205"/>
      <c r="H41" s="205"/>
      <c r="I41" s="205"/>
      <c r="J41" s="205"/>
      <c r="K41" s="205"/>
      <c r="L41" s="205"/>
      <c r="M41" s="205"/>
      <c r="N41" s="205"/>
      <c r="O41" s="205"/>
      <c r="P41" s="205"/>
      <c r="Q41" s="205"/>
      <c r="R41" s="205"/>
      <c r="S41" s="205"/>
      <c r="T41" s="205"/>
      <c r="U41" s="205"/>
      <c r="V41" s="205"/>
    </row>
    <row r="42" spans="1:22" s="59" customFormat="1" ht="15.75">
      <c r="A42" s="205"/>
      <c r="B42" s="205" t="s">
        <v>132</v>
      </c>
      <c r="C42" s="205"/>
      <c r="D42" s="205"/>
      <c r="E42" s="205"/>
      <c r="F42" s="205"/>
      <c r="G42" s="205"/>
      <c r="H42" s="205"/>
      <c r="I42" s="205"/>
      <c r="J42" s="205"/>
      <c r="K42" s="205"/>
      <c r="L42" s="205"/>
      <c r="M42" s="205"/>
      <c r="N42" s="205"/>
      <c r="O42" s="205"/>
      <c r="P42" s="205"/>
      <c r="Q42" s="205"/>
      <c r="R42" s="205"/>
      <c r="S42" s="205"/>
      <c r="T42" s="205"/>
      <c r="U42" s="205"/>
      <c r="V42" s="205"/>
    </row>
    <row r="43" spans="1:22" s="59" customFormat="1" ht="15.75">
      <c r="A43" s="205"/>
      <c r="B43" s="205" t="s">
        <v>74</v>
      </c>
      <c r="C43" s="205"/>
      <c r="D43" s="205"/>
      <c r="E43" s="205"/>
      <c r="F43" s="205"/>
      <c r="G43" s="205"/>
      <c r="H43" s="205"/>
      <c r="I43" s="205"/>
      <c r="J43" s="205"/>
      <c r="K43" s="205"/>
      <c r="L43" s="205"/>
      <c r="M43" s="205"/>
      <c r="N43" s="205"/>
      <c r="O43" s="205"/>
      <c r="P43" s="205"/>
      <c r="Q43" s="205"/>
      <c r="R43" s="205"/>
      <c r="S43" s="205"/>
      <c r="T43" s="205"/>
      <c r="U43" s="205"/>
      <c r="V43" s="205"/>
    </row>
    <row r="44" spans="1:22" s="59" customFormat="1" ht="15.75">
      <c r="A44" s="205"/>
      <c r="B44" s="205"/>
      <c r="C44" s="205"/>
      <c r="D44" s="205"/>
      <c r="E44" s="205"/>
      <c r="F44" s="205"/>
      <c r="G44" s="205"/>
      <c r="H44" s="205"/>
      <c r="I44" s="205"/>
      <c r="J44" s="205"/>
      <c r="K44" s="205"/>
      <c r="L44" s="205"/>
      <c r="M44" s="205"/>
      <c r="N44" s="205"/>
      <c r="O44" s="205"/>
      <c r="P44" s="205"/>
      <c r="Q44" s="205"/>
      <c r="R44" s="205"/>
      <c r="S44" s="205"/>
      <c r="T44" s="205"/>
      <c r="U44" s="205"/>
      <c r="V44" s="205"/>
    </row>
    <row r="45" spans="1:22" s="59" customFormat="1" ht="15.75">
      <c r="A45" s="205"/>
      <c r="B45" s="207" t="s">
        <v>75</v>
      </c>
      <c r="C45" s="205"/>
      <c r="D45" s="205"/>
      <c r="E45" s="205"/>
      <c r="F45" s="205"/>
      <c r="G45" s="205"/>
      <c r="H45" s="205"/>
      <c r="I45" s="205"/>
      <c r="J45" s="205"/>
      <c r="K45" s="205"/>
      <c r="L45" s="205"/>
      <c r="M45" s="205"/>
      <c r="N45" s="205"/>
      <c r="O45" s="205"/>
      <c r="P45" s="205"/>
      <c r="Q45" s="205"/>
      <c r="R45" s="205"/>
      <c r="S45" s="205"/>
      <c r="T45" s="205"/>
      <c r="U45" s="205"/>
      <c r="V45" s="205"/>
    </row>
    <row r="46" spans="1:22" s="59" customFormat="1" ht="15.75">
      <c r="A46" s="205"/>
      <c r="B46" s="205"/>
      <c r="C46" s="205"/>
      <c r="D46" s="205"/>
      <c r="E46" s="205"/>
      <c r="F46" s="205"/>
      <c r="G46" s="205"/>
      <c r="H46" s="205"/>
      <c r="I46" s="205"/>
      <c r="J46" s="205"/>
      <c r="K46" s="205"/>
      <c r="L46" s="205"/>
      <c r="M46" s="205"/>
      <c r="N46" s="205"/>
      <c r="O46" s="205"/>
      <c r="P46" s="205"/>
      <c r="Q46" s="205"/>
      <c r="R46" s="205"/>
      <c r="S46" s="205"/>
      <c r="T46" s="205"/>
      <c r="U46" s="205"/>
      <c r="V46" s="205"/>
    </row>
    <row r="47" spans="1:22" s="59" customFormat="1" ht="15.75">
      <c r="A47" s="205"/>
      <c r="B47" s="205" t="s">
        <v>476</v>
      </c>
      <c r="C47" s="205"/>
      <c r="D47" s="205"/>
      <c r="E47" s="205"/>
      <c r="F47" s="205"/>
      <c r="G47" s="205"/>
      <c r="H47" s="205"/>
      <c r="I47" s="205"/>
      <c r="J47" s="205"/>
      <c r="K47" s="205"/>
      <c r="L47" s="205"/>
      <c r="M47" s="205"/>
      <c r="N47" s="205"/>
      <c r="O47" s="205"/>
      <c r="P47" s="205"/>
      <c r="Q47" s="205"/>
      <c r="R47" s="205"/>
      <c r="S47" s="205"/>
      <c r="T47" s="205"/>
      <c r="U47" s="205"/>
      <c r="V47" s="205"/>
    </row>
    <row r="48" spans="1:22" s="59" customFormat="1" ht="15.75">
      <c r="A48" s="205"/>
      <c r="B48" s="205" t="s">
        <v>76</v>
      </c>
      <c r="C48" s="205"/>
      <c r="D48" s="205"/>
      <c r="E48" s="205"/>
      <c r="F48" s="205"/>
      <c r="G48" s="205"/>
      <c r="H48" s="205"/>
      <c r="I48" s="205"/>
      <c r="J48" s="205"/>
      <c r="K48" s="205"/>
      <c r="L48" s="205"/>
      <c r="M48" s="205"/>
      <c r="N48" s="205"/>
      <c r="O48" s="205"/>
      <c r="P48" s="205"/>
      <c r="Q48" s="205"/>
      <c r="R48" s="205"/>
      <c r="S48" s="205"/>
      <c r="T48" s="205"/>
      <c r="U48" s="205"/>
      <c r="V48" s="205"/>
    </row>
    <row r="49" spans="1:22" s="59" customFormat="1" ht="15.75">
      <c r="A49" s="205"/>
      <c r="B49" s="205" t="s">
        <v>77</v>
      </c>
      <c r="C49" s="205"/>
      <c r="D49" s="205"/>
      <c r="E49" s="205"/>
      <c r="F49" s="205"/>
      <c r="G49" s="205"/>
      <c r="H49" s="205"/>
      <c r="I49" s="205"/>
      <c r="J49" s="205"/>
      <c r="K49" s="205"/>
      <c r="L49" s="205"/>
      <c r="M49" s="205"/>
      <c r="N49" s="205"/>
      <c r="O49" s="205"/>
      <c r="P49" s="205"/>
      <c r="Q49" s="205"/>
      <c r="R49" s="205"/>
      <c r="S49" s="205"/>
      <c r="T49" s="205"/>
      <c r="U49" s="205"/>
      <c r="V49" s="205"/>
    </row>
    <row r="50" spans="1:22" s="59" customFormat="1" ht="15.75">
      <c r="A50" s="205"/>
      <c r="B50" s="205" t="s">
        <v>78</v>
      </c>
      <c r="C50" s="205"/>
      <c r="D50" s="205"/>
      <c r="E50" s="205"/>
      <c r="F50" s="205"/>
      <c r="G50" s="205"/>
      <c r="H50" s="205"/>
      <c r="I50" s="205"/>
      <c r="J50" s="205"/>
      <c r="K50" s="205"/>
      <c r="L50" s="205"/>
      <c r="M50" s="205"/>
      <c r="N50" s="205"/>
      <c r="O50" s="205"/>
      <c r="P50" s="205"/>
      <c r="Q50" s="205"/>
      <c r="R50" s="205"/>
      <c r="S50" s="205"/>
      <c r="T50" s="205"/>
      <c r="U50" s="205"/>
      <c r="V50" s="205"/>
    </row>
    <row r="51" spans="1:22" s="59" customFormat="1" ht="15.75">
      <c r="A51" s="205"/>
      <c r="B51" s="205" t="s">
        <v>79</v>
      </c>
      <c r="C51" s="205"/>
      <c r="D51" s="205"/>
      <c r="E51" s="205"/>
      <c r="F51" s="205"/>
      <c r="G51" s="205"/>
      <c r="H51" s="205"/>
      <c r="I51" s="205"/>
      <c r="J51" s="205"/>
      <c r="K51" s="205"/>
      <c r="L51" s="205"/>
      <c r="M51" s="205"/>
      <c r="N51" s="205"/>
      <c r="O51" s="205"/>
      <c r="P51" s="205"/>
      <c r="Q51" s="205"/>
      <c r="R51" s="205"/>
      <c r="S51" s="205"/>
      <c r="T51" s="205"/>
      <c r="U51" s="205"/>
      <c r="V51" s="205"/>
    </row>
    <row r="52" spans="1:22" s="59" customFormat="1" ht="15.75">
      <c r="A52" s="205"/>
      <c r="B52" s="205" t="s">
        <v>80</v>
      </c>
      <c r="C52" s="205"/>
      <c r="D52" s="205"/>
      <c r="E52" s="205"/>
      <c r="F52" s="205"/>
      <c r="G52" s="205"/>
      <c r="H52" s="205"/>
      <c r="I52" s="205"/>
      <c r="J52" s="205"/>
      <c r="K52" s="205"/>
      <c r="L52" s="205"/>
      <c r="M52" s="205"/>
      <c r="N52" s="205"/>
      <c r="O52" s="205"/>
      <c r="P52" s="205"/>
      <c r="Q52" s="205"/>
      <c r="R52" s="205"/>
      <c r="S52" s="205"/>
      <c r="T52" s="205"/>
      <c r="U52" s="205"/>
      <c r="V52" s="205"/>
    </row>
    <row r="53" spans="1:22" s="59" customFormat="1" ht="15.75">
      <c r="A53" s="205"/>
      <c r="B53" s="205" t="s">
        <v>477</v>
      </c>
      <c r="C53" s="205"/>
      <c r="D53" s="205"/>
      <c r="E53" s="205"/>
      <c r="F53" s="205"/>
      <c r="G53" s="205"/>
      <c r="H53" s="205"/>
      <c r="I53" s="205"/>
      <c r="J53" s="205"/>
      <c r="K53" s="205"/>
      <c r="L53" s="205"/>
      <c r="M53" s="205"/>
      <c r="N53" s="205"/>
      <c r="O53" s="205"/>
      <c r="P53" s="205"/>
      <c r="Q53" s="205"/>
      <c r="R53" s="205"/>
      <c r="S53" s="205"/>
      <c r="T53" s="205"/>
      <c r="U53" s="205"/>
      <c r="V53" s="205"/>
    </row>
    <row r="54" spans="1:22" s="59" customFormat="1" ht="15.75">
      <c r="A54" s="205"/>
      <c r="B54" s="205" t="s">
        <v>478</v>
      </c>
      <c r="C54" s="205"/>
      <c r="D54" s="205"/>
      <c r="E54" s="205"/>
      <c r="F54" s="205"/>
      <c r="G54" s="205"/>
      <c r="H54" s="205"/>
      <c r="I54" s="205"/>
      <c r="J54" s="205"/>
      <c r="K54" s="205"/>
      <c r="L54" s="205"/>
      <c r="M54" s="205"/>
      <c r="N54" s="205"/>
      <c r="O54" s="205"/>
      <c r="P54" s="205"/>
      <c r="Q54" s="205"/>
      <c r="R54" s="205"/>
      <c r="S54" s="205"/>
      <c r="T54" s="205"/>
      <c r="U54" s="205"/>
      <c r="V54" s="205"/>
    </row>
    <row r="55" spans="1:22" s="59" customFormat="1" ht="15.75">
      <c r="A55" s="205"/>
      <c r="B55" s="208" t="s">
        <v>81</v>
      </c>
      <c r="C55" s="205"/>
      <c r="D55" s="205"/>
      <c r="E55" s="205"/>
      <c r="F55" s="205"/>
      <c r="G55" s="205"/>
      <c r="H55" s="205"/>
      <c r="I55" s="205"/>
      <c r="J55" s="205"/>
      <c r="K55" s="205"/>
      <c r="L55" s="205"/>
      <c r="M55" s="205"/>
      <c r="N55" s="205"/>
      <c r="O55" s="205"/>
      <c r="P55" s="205"/>
      <c r="Q55" s="205"/>
      <c r="R55" s="205"/>
      <c r="S55" s="205"/>
      <c r="T55" s="205"/>
      <c r="U55" s="205"/>
      <c r="V55" s="205"/>
    </row>
    <row r="56" spans="1:22" s="38" customFormat="1" ht="15.75">
      <c r="A56" s="206"/>
      <c r="B56" s="208" t="s">
        <v>95</v>
      </c>
      <c r="C56" s="206"/>
      <c r="D56" s="206"/>
      <c r="E56" s="206"/>
      <c r="F56" s="206"/>
      <c r="G56" s="206"/>
      <c r="H56" s="206"/>
      <c r="I56" s="206"/>
      <c r="J56" s="206"/>
      <c r="K56" s="206"/>
      <c r="L56" s="206"/>
      <c r="M56" s="206"/>
      <c r="N56" s="206"/>
      <c r="O56" s="206"/>
      <c r="P56" s="206"/>
      <c r="Q56" s="206"/>
      <c r="R56" s="206"/>
      <c r="S56" s="206"/>
      <c r="T56" s="206"/>
      <c r="U56" s="206"/>
      <c r="V56" s="206"/>
    </row>
    <row r="57" spans="1:22" s="59" customFormat="1" ht="15.75">
      <c r="A57" s="205"/>
      <c r="B57" s="205" t="s">
        <v>82</v>
      </c>
      <c r="C57" s="205"/>
      <c r="D57" s="205"/>
      <c r="E57" s="205"/>
      <c r="F57" s="205"/>
      <c r="G57" s="205"/>
      <c r="H57" s="205"/>
      <c r="I57" s="205"/>
      <c r="J57" s="205"/>
      <c r="K57" s="205"/>
      <c r="L57" s="205"/>
      <c r="M57" s="205"/>
      <c r="N57" s="205"/>
      <c r="O57" s="205"/>
      <c r="P57" s="205"/>
      <c r="Q57" s="205"/>
      <c r="R57" s="205"/>
      <c r="S57" s="205"/>
      <c r="T57" s="205"/>
      <c r="U57" s="205"/>
      <c r="V57" s="205"/>
    </row>
    <row r="58" spans="1:22" s="59" customFormat="1" ht="15.75">
      <c r="A58" s="205"/>
      <c r="B58" s="205" t="s">
        <v>56</v>
      </c>
      <c r="C58" s="205"/>
      <c r="D58" s="205"/>
      <c r="E58" s="205"/>
      <c r="F58" s="205"/>
      <c r="G58" s="205"/>
      <c r="H58" s="205"/>
      <c r="I58" s="205"/>
      <c r="J58" s="205"/>
      <c r="K58" s="205"/>
      <c r="L58" s="205"/>
      <c r="M58" s="205"/>
      <c r="N58" s="205"/>
      <c r="O58" s="205"/>
      <c r="P58" s="205"/>
      <c r="Q58" s="205"/>
      <c r="R58" s="205"/>
      <c r="S58" s="205"/>
      <c r="T58" s="205"/>
      <c r="U58" s="205"/>
      <c r="V58" s="205"/>
    </row>
    <row r="59" spans="1:22" s="59" customFormat="1" ht="15.75">
      <c r="A59" s="205"/>
      <c r="B59" s="205" t="s">
        <v>87</v>
      </c>
      <c r="C59" s="205"/>
      <c r="D59" s="205"/>
      <c r="E59" s="205"/>
      <c r="F59" s="205"/>
      <c r="G59" s="205"/>
      <c r="H59" s="205"/>
      <c r="I59" s="205"/>
      <c r="J59" s="205"/>
      <c r="K59" s="205"/>
      <c r="L59" s="205"/>
      <c r="M59" s="205"/>
      <c r="N59" s="205"/>
      <c r="O59" s="205"/>
      <c r="P59" s="205"/>
      <c r="Q59" s="205"/>
      <c r="R59" s="205"/>
      <c r="S59" s="205"/>
      <c r="T59" s="205"/>
      <c r="U59" s="205"/>
      <c r="V59" s="205"/>
    </row>
    <row r="60" spans="1:22" s="59" customFormat="1" ht="15.75">
      <c r="A60" s="205"/>
      <c r="B60" s="205" t="s">
        <v>88</v>
      </c>
      <c r="C60" s="205"/>
      <c r="D60" s="205"/>
      <c r="E60" s="205"/>
      <c r="F60" s="205"/>
      <c r="G60" s="205"/>
      <c r="H60" s="205"/>
      <c r="I60" s="205"/>
      <c r="J60" s="205"/>
      <c r="K60" s="205"/>
      <c r="L60" s="205"/>
      <c r="M60" s="205"/>
      <c r="N60" s="205"/>
      <c r="O60" s="205"/>
      <c r="P60" s="205"/>
      <c r="Q60" s="205"/>
      <c r="R60" s="205"/>
      <c r="S60" s="205"/>
      <c r="T60" s="205"/>
      <c r="U60" s="205"/>
      <c r="V60" s="205"/>
    </row>
    <row r="61" spans="1:22" s="38" customFormat="1" ht="15.75">
      <c r="A61" s="206"/>
      <c r="B61" s="208" t="s">
        <v>479</v>
      </c>
      <c r="C61" s="206"/>
      <c r="D61" s="206"/>
      <c r="E61" s="206"/>
      <c r="F61" s="206"/>
      <c r="G61" s="206"/>
      <c r="H61" s="206"/>
      <c r="I61" s="206"/>
      <c r="J61" s="206"/>
      <c r="K61" s="206"/>
      <c r="L61" s="206"/>
      <c r="M61" s="206"/>
      <c r="N61" s="206"/>
      <c r="O61" s="206"/>
      <c r="P61" s="206"/>
      <c r="Q61" s="206"/>
      <c r="R61" s="206"/>
      <c r="S61" s="206"/>
      <c r="T61" s="206"/>
      <c r="U61" s="206"/>
      <c r="V61" s="206"/>
    </row>
    <row r="62" spans="1:22" s="59" customFormat="1" ht="15.75">
      <c r="A62" s="205"/>
      <c r="B62" s="205" t="s">
        <v>86</v>
      </c>
      <c r="C62" s="205"/>
      <c r="D62" s="205"/>
      <c r="E62" s="205"/>
      <c r="F62" s="205"/>
      <c r="G62" s="205"/>
      <c r="H62" s="205"/>
      <c r="I62" s="205"/>
      <c r="J62" s="205"/>
      <c r="K62" s="205"/>
      <c r="L62" s="205"/>
      <c r="M62" s="205"/>
      <c r="N62" s="205"/>
      <c r="O62" s="205"/>
      <c r="P62" s="205"/>
      <c r="Q62" s="205"/>
      <c r="R62" s="205"/>
      <c r="S62" s="205"/>
      <c r="T62" s="205"/>
      <c r="U62" s="205"/>
      <c r="V62" s="205"/>
    </row>
    <row r="63" spans="1:22" s="191" customFormat="1" ht="15.75">
      <c r="A63" s="297"/>
      <c r="B63" s="297"/>
      <c r="C63" s="297"/>
      <c r="D63" s="297"/>
      <c r="E63" s="297"/>
      <c r="F63" s="297"/>
      <c r="G63" s="297"/>
      <c r="H63" s="297"/>
      <c r="I63" s="297"/>
      <c r="J63" s="297"/>
      <c r="K63" s="297"/>
      <c r="L63" s="297"/>
      <c r="M63" s="297"/>
      <c r="N63" s="297"/>
      <c r="O63" s="297"/>
      <c r="P63" s="297"/>
      <c r="Q63" s="297"/>
      <c r="R63" s="297"/>
      <c r="S63" s="297"/>
      <c r="T63" s="297"/>
      <c r="U63" s="297"/>
      <c r="V63" s="297"/>
    </row>
    <row r="64" spans="1:22" s="191" customFormat="1" ht="15.75">
      <c r="A64" s="297"/>
      <c r="B64" s="297"/>
      <c r="C64" s="297"/>
      <c r="D64" s="297"/>
      <c r="E64" s="297"/>
      <c r="F64" s="297"/>
      <c r="G64" s="297"/>
      <c r="H64" s="297"/>
      <c r="I64" s="297"/>
      <c r="J64" s="297"/>
      <c r="K64" s="297"/>
      <c r="L64" s="297"/>
      <c r="M64" s="297"/>
      <c r="N64" s="297"/>
      <c r="O64" s="297"/>
      <c r="P64" s="297"/>
      <c r="Q64" s="297"/>
      <c r="R64" s="297"/>
      <c r="S64" s="297"/>
      <c r="T64" s="297"/>
      <c r="U64" s="297"/>
      <c r="V64" s="297"/>
    </row>
    <row r="65" spans="1:22" s="59" customFormat="1" ht="15.75">
      <c r="A65" s="205"/>
      <c r="B65" s="328" t="s">
        <v>69</v>
      </c>
      <c r="C65" s="328"/>
      <c r="D65" s="328"/>
      <c r="E65" s="328"/>
      <c r="F65" s="328"/>
      <c r="G65" s="328"/>
      <c r="H65" s="328"/>
      <c r="I65" s="328"/>
      <c r="J65" s="328"/>
      <c r="K65" s="328"/>
      <c r="L65" s="327"/>
      <c r="M65" s="327"/>
      <c r="N65" s="327"/>
      <c r="O65" s="327"/>
      <c r="P65" s="327"/>
      <c r="Q65" s="327"/>
      <c r="R65" s="327"/>
      <c r="S65" s="327"/>
      <c r="T65" s="327"/>
      <c r="U65" s="327"/>
      <c r="V65" s="327"/>
    </row>
    <row r="66" spans="1:22" s="59" customFormat="1" ht="15.75">
      <c r="A66" s="205"/>
      <c r="B66" s="329" t="s">
        <v>84</v>
      </c>
      <c r="C66" s="329"/>
      <c r="D66" s="329"/>
      <c r="E66" s="329"/>
      <c r="F66" s="329"/>
      <c r="G66" s="329"/>
      <c r="H66" s="329"/>
      <c r="I66" s="329"/>
      <c r="J66" s="329"/>
      <c r="K66" s="329"/>
      <c r="L66" s="327"/>
      <c r="M66" s="327"/>
      <c r="N66" s="327"/>
      <c r="O66" s="327"/>
      <c r="P66" s="327"/>
      <c r="Q66" s="327"/>
      <c r="R66" s="327"/>
      <c r="S66" s="327"/>
      <c r="T66" s="327"/>
      <c r="U66" s="327"/>
      <c r="V66" s="327"/>
    </row>
    <row r="67" spans="1:22" s="59" customFormat="1" ht="15.75">
      <c r="A67" s="205"/>
      <c r="B67" s="329" t="s">
        <v>85</v>
      </c>
      <c r="C67" s="329"/>
      <c r="D67" s="329"/>
      <c r="E67" s="329"/>
      <c r="F67" s="329"/>
      <c r="G67" s="329"/>
      <c r="H67" s="329"/>
      <c r="I67" s="329"/>
      <c r="J67" s="329"/>
      <c r="K67" s="329"/>
      <c r="L67" s="327"/>
      <c r="M67" s="327"/>
      <c r="N67" s="327"/>
      <c r="O67" s="327"/>
      <c r="P67" s="327"/>
      <c r="Q67" s="327"/>
      <c r="R67" s="327"/>
      <c r="S67" s="327"/>
      <c r="T67" s="327"/>
      <c r="U67" s="327"/>
      <c r="V67" s="327"/>
    </row>
    <row r="68" spans="1:22" s="59" customFormat="1" ht="15.75">
      <c r="A68" s="205"/>
      <c r="B68" s="329" t="s">
        <v>6</v>
      </c>
      <c r="C68" s="329"/>
      <c r="D68" s="329"/>
      <c r="E68" s="329"/>
      <c r="F68" s="329"/>
      <c r="G68" s="329"/>
      <c r="H68" s="329"/>
      <c r="I68" s="329"/>
      <c r="J68" s="329"/>
      <c r="K68" s="329"/>
      <c r="L68" s="327"/>
      <c r="M68" s="327"/>
      <c r="N68" s="327"/>
      <c r="O68" s="327"/>
      <c r="P68" s="327"/>
      <c r="Q68" s="327"/>
      <c r="R68" s="327"/>
      <c r="S68" s="327"/>
      <c r="T68" s="327"/>
      <c r="U68" s="327"/>
      <c r="V68" s="327"/>
    </row>
    <row r="69" spans="1:22" s="59" customFormat="1" ht="15.75">
      <c r="A69" s="205"/>
      <c r="B69" s="329" t="s">
        <v>11</v>
      </c>
      <c r="C69" s="329"/>
      <c r="D69" s="329"/>
      <c r="E69" s="329"/>
      <c r="F69" s="329"/>
      <c r="G69" s="329"/>
      <c r="H69" s="329"/>
      <c r="I69" s="329"/>
      <c r="J69" s="329"/>
      <c r="K69" s="329"/>
      <c r="L69" s="327"/>
      <c r="M69" s="327"/>
      <c r="N69" s="327"/>
      <c r="O69" s="327"/>
      <c r="P69" s="327"/>
      <c r="Q69" s="327"/>
      <c r="R69" s="327"/>
      <c r="S69" s="327"/>
      <c r="T69" s="327"/>
      <c r="U69" s="327"/>
      <c r="V69" s="327"/>
    </row>
    <row r="70" spans="1:22" s="59" customFormat="1" ht="15.75">
      <c r="A70" s="205"/>
      <c r="B70" s="298"/>
      <c r="C70" s="298"/>
      <c r="D70" s="298"/>
      <c r="E70" s="298"/>
      <c r="F70" s="298"/>
      <c r="G70" s="298"/>
      <c r="H70" s="298"/>
      <c r="I70" s="298"/>
      <c r="J70" s="298"/>
      <c r="K70" s="298"/>
      <c r="L70" s="297"/>
      <c r="M70" s="297"/>
      <c r="N70" s="297"/>
      <c r="O70" s="297"/>
      <c r="P70" s="297"/>
      <c r="Q70" s="297"/>
      <c r="R70" s="297"/>
      <c r="S70" s="297"/>
      <c r="T70" s="297"/>
      <c r="U70" s="297"/>
      <c r="V70" s="297"/>
    </row>
    <row r="71" spans="2:22" s="297" customFormat="1" ht="42" customHeight="1">
      <c r="B71" s="330" t="s">
        <v>480</v>
      </c>
      <c r="C71" s="330"/>
      <c r="D71" s="330"/>
      <c r="E71" s="330"/>
      <c r="F71" s="330"/>
      <c r="G71" s="330"/>
      <c r="H71" s="330"/>
      <c r="I71" s="330"/>
      <c r="J71" s="330"/>
      <c r="K71" s="330"/>
      <c r="L71" s="331"/>
      <c r="M71" s="331"/>
      <c r="N71" s="331"/>
      <c r="O71" s="331"/>
      <c r="P71" s="331"/>
      <c r="Q71" s="331"/>
      <c r="R71" s="331"/>
      <c r="S71" s="331"/>
      <c r="T71" s="331"/>
      <c r="U71" s="331"/>
      <c r="V71" s="331"/>
    </row>
    <row r="72" s="203" customFormat="1" ht="15.75"/>
    <row r="73" spans="2:8" s="203" customFormat="1" ht="15.75">
      <c r="B73" s="204" t="s">
        <v>71</v>
      </c>
      <c r="H73" s="209"/>
    </row>
    <row r="74" spans="2:8" s="297" customFormat="1" ht="15.75">
      <c r="B74" s="295"/>
      <c r="H74" s="209"/>
    </row>
    <row r="75" spans="2:12" s="297" customFormat="1" ht="17.25" customHeight="1">
      <c r="B75" s="335" t="s">
        <v>96</v>
      </c>
      <c r="C75" s="335"/>
      <c r="D75" s="335"/>
      <c r="E75" s="335"/>
      <c r="F75" s="335"/>
      <c r="G75" s="335"/>
      <c r="H75" s="335"/>
      <c r="I75" s="335"/>
      <c r="J75" s="335"/>
      <c r="K75" s="335"/>
      <c r="L75" s="335"/>
    </row>
    <row r="76" s="297" customFormat="1" ht="13.5" customHeight="1">
      <c r="H76" s="209"/>
    </row>
    <row r="77" spans="2:13" s="297" customFormat="1" ht="18" customHeight="1">
      <c r="B77" s="335" t="s">
        <v>481</v>
      </c>
      <c r="C77" s="335"/>
      <c r="D77" s="335"/>
      <c r="E77" s="335"/>
      <c r="F77" s="335"/>
      <c r="G77" s="335"/>
      <c r="H77" s="335"/>
      <c r="I77" s="335"/>
      <c r="J77" s="335"/>
      <c r="K77" s="335"/>
      <c r="L77" s="335"/>
      <c r="M77" s="335"/>
    </row>
    <row r="78" s="297" customFormat="1" ht="18" customHeight="1">
      <c r="H78" s="209"/>
    </row>
    <row r="79" spans="1:13" s="297" customFormat="1" ht="15.75">
      <c r="A79" s="299"/>
      <c r="B79" s="335" t="s">
        <v>36</v>
      </c>
      <c r="C79" s="335"/>
      <c r="D79" s="335"/>
      <c r="E79" s="335"/>
      <c r="F79" s="335"/>
      <c r="G79" s="335"/>
      <c r="H79" s="335"/>
      <c r="I79" s="335"/>
      <c r="J79" s="335"/>
      <c r="K79" s="335"/>
      <c r="L79" s="335"/>
      <c r="M79" s="335"/>
    </row>
    <row r="80" s="297" customFormat="1" ht="15.75">
      <c r="H80" s="209"/>
    </row>
    <row r="81" spans="2:13" s="297" customFormat="1" ht="15.75">
      <c r="B81" s="335" t="s">
        <v>114</v>
      </c>
      <c r="C81" s="335"/>
      <c r="D81" s="335"/>
      <c r="E81" s="335"/>
      <c r="F81" s="335"/>
      <c r="G81" s="335"/>
      <c r="H81" s="335"/>
      <c r="I81" s="335"/>
      <c r="J81" s="335"/>
      <c r="K81" s="335"/>
      <c r="L81" s="335"/>
      <c r="M81" s="335"/>
    </row>
    <row r="82" spans="2:8" s="297" customFormat="1" ht="15" customHeight="1">
      <c r="B82" s="301"/>
      <c r="C82" s="301"/>
      <c r="H82" s="209"/>
    </row>
    <row r="83" spans="2:13" s="297" customFormat="1" ht="15.75">
      <c r="B83" s="335" t="s">
        <v>758</v>
      </c>
      <c r="C83" s="335"/>
      <c r="D83" s="335"/>
      <c r="E83" s="335"/>
      <c r="F83" s="335"/>
      <c r="G83" s="335"/>
      <c r="H83" s="335"/>
      <c r="I83" s="335"/>
      <c r="J83" s="335"/>
      <c r="K83" s="335"/>
      <c r="L83" s="335"/>
      <c r="M83" s="335"/>
    </row>
    <row r="84" spans="2:8" s="297" customFormat="1" ht="15.75">
      <c r="B84" s="211"/>
      <c r="C84" s="301"/>
      <c r="H84" s="209"/>
    </row>
    <row r="85" spans="2:13" s="297" customFormat="1" ht="15.75">
      <c r="B85" s="335" t="s">
        <v>759</v>
      </c>
      <c r="C85" s="335"/>
      <c r="D85" s="335"/>
      <c r="E85" s="335"/>
      <c r="F85" s="335"/>
      <c r="G85" s="335"/>
      <c r="H85" s="335"/>
      <c r="I85" s="335"/>
      <c r="J85" s="335"/>
      <c r="K85" s="335"/>
      <c r="L85" s="335"/>
      <c r="M85" s="335"/>
    </row>
    <row r="86" spans="2:11" s="297" customFormat="1" ht="15.75" customHeight="1">
      <c r="B86" s="301"/>
      <c r="C86" s="301"/>
      <c r="D86" s="301"/>
      <c r="E86" s="301"/>
      <c r="F86" s="301"/>
      <c r="G86" s="301"/>
      <c r="H86" s="301"/>
      <c r="I86" s="301"/>
      <c r="J86" s="301"/>
      <c r="K86" s="301"/>
    </row>
    <row r="87" spans="2:13" s="297" customFormat="1" ht="15.75" customHeight="1">
      <c r="B87" s="336" t="s">
        <v>760</v>
      </c>
      <c r="C87" s="336"/>
      <c r="D87" s="336"/>
      <c r="E87" s="336"/>
      <c r="F87" s="336"/>
      <c r="G87" s="336"/>
      <c r="H87" s="336"/>
      <c r="I87" s="336"/>
      <c r="J87" s="336"/>
      <c r="K87" s="336"/>
      <c r="L87" s="336"/>
      <c r="M87" s="336"/>
    </row>
    <row r="88" spans="2:13" s="297" customFormat="1" ht="15.75" customHeight="1">
      <c r="B88" s="309"/>
      <c r="C88" s="309"/>
      <c r="D88" s="309"/>
      <c r="E88" s="309"/>
      <c r="F88" s="309"/>
      <c r="G88" s="309"/>
      <c r="H88" s="309"/>
      <c r="I88" s="309"/>
      <c r="J88" s="309"/>
      <c r="K88" s="309"/>
      <c r="L88" s="309"/>
      <c r="M88" s="309"/>
    </row>
    <row r="89" spans="2:13" s="297" customFormat="1" ht="15.75" customHeight="1">
      <c r="B89" s="336" t="s">
        <v>761</v>
      </c>
      <c r="C89" s="336"/>
      <c r="D89" s="336"/>
      <c r="E89" s="336"/>
      <c r="F89" s="336"/>
      <c r="G89" s="336"/>
      <c r="H89" s="336"/>
      <c r="I89" s="336"/>
      <c r="J89" s="336"/>
      <c r="K89" s="336"/>
      <c r="L89" s="336"/>
      <c r="M89" s="336"/>
    </row>
    <row r="90" spans="2:11" s="297" customFormat="1" ht="15.75" customHeight="1">
      <c r="B90" s="301"/>
      <c r="C90" s="301"/>
      <c r="D90" s="301"/>
      <c r="E90" s="301"/>
      <c r="F90" s="301"/>
      <c r="G90" s="301"/>
      <c r="H90" s="301"/>
      <c r="I90" s="301"/>
      <c r="J90" s="301"/>
      <c r="K90" s="301"/>
    </row>
    <row r="91" spans="2:13" s="297" customFormat="1" ht="15.75" customHeight="1">
      <c r="B91" s="335" t="s">
        <v>0</v>
      </c>
      <c r="C91" s="335"/>
      <c r="D91" s="335"/>
      <c r="E91" s="335"/>
      <c r="F91" s="335"/>
      <c r="G91" s="335"/>
      <c r="H91" s="335"/>
      <c r="I91" s="335"/>
      <c r="J91" s="335"/>
      <c r="K91" s="335"/>
      <c r="L91" s="335"/>
      <c r="M91" s="335"/>
    </row>
    <row r="92" spans="2:11" s="297" customFormat="1" ht="15.75" customHeight="1">
      <c r="B92" s="301"/>
      <c r="C92" s="301"/>
      <c r="D92" s="301"/>
      <c r="E92" s="301"/>
      <c r="F92" s="301"/>
      <c r="G92" s="301"/>
      <c r="H92" s="301"/>
      <c r="I92" s="301"/>
      <c r="J92" s="301"/>
      <c r="K92" s="301"/>
    </row>
    <row r="93" spans="2:8" s="203" customFormat="1" ht="15.75">
      <c r="B93" s="204" t="s">
        <v>89</v>
      </c>
      <c r="H93" s="209"/>
    </row>
    <row r="94" s="297" customFormat="1" ht="15.75">
      <c r="H94" s="209"/>
    </row>
    <row r="95" spans="2:12" s="297" customFormat="1" ht="15.75">
      <c r="B95" s="335" t="s">
        <v>482</v>
      </c>
      <c r="C95" s="335"/>
      <c r="D95" s="335"/>
      <c r="E95" s="335"/>
      <c r="F95" s="335"/>
      <c r="G95" s="335"/>
      <c r="H95" s="335"/>
      <c r="I95" s="335"/>
      <c r="J95" s="335"/>
      <c r="K95" s="335"/>
      <c r="L95" s="335"/>
    </row>
    <row r="96" s="297" customFormat="1" ht="15.75">
      <c r="H96" s="209"/>
    </row>
    <row r="97" spans="2:13" s="297" customFormat="1" ht="15.75">
      <c r="B97" s="335" t="s">
        <v>762</v>
      </c>
      <c r="C97" s="335"/>
      <c r="D97" s="335"/>
      <c r="E97" s="335"/>
      <c r="F97" s="335"/>
      <c r="G97" s="335"/>
      <c r="H97" s="335"/>
      <c r="I97" s="335"/>
      <c r="J97" s="335"/>
      <c r="K97" s="335"/>
      <c r="L97" s="335"/>
      <c r="M97" s="335"/>
    </row>
    <row r="98" s="297" customFormat="1" ht="15.75">
      <c r="H98" s="209"/>
    </row>
    <row r="99" spans="2:13" s="297" customFormat="1" ht="15.75">
      <c r="B99" s="337" t="s">
        <v>763</v>
      </c>
      <c r="C99" s="337"/>
      <c r="D99" s="337"/>
      <c r="E99" s="337"/>
      <c r="F99" s="337"/>
      <c r="G99" s="337"/>
      <c r="H99" s="337"/>
      <c r="I99" s="337"/>
      <c r="J99" s="337"/>
      <c r="K99" s="337"/>
      <c r="L99" s="337"/>
      <c r="M99" s="337"/>
    </row>
    <row r="100" spans="2:13" s="297" customFormat="1" ht="15.75">
      <c r="B100" s="311"/>
      <c r="C100" s="311"/>
      <c r="D100" s="311"/>
      <c r="E100" s="311"/>
      <c r="F100" s="311"/>
      <c r="G100" s="311"/>
      <c r="H100" s="311"/>
      <c r="I100" s="311"/>
      <c r="J100" s="311"/>
      <c r="K100" s="311"/>
      <c r="L100" s="311"/>
      <c r="M100" s="311"/>
    </row>
    <row r="101" spans="2:13" s="297" customFormat="1" ht="15.75">
      <c r="B101" s="337" t="s">
        <v>764</v>
      </c>
      <c r="C101" s="337"/>
      <c r="D101" s="337"/>
      <c r="E101" s="337"/>
      <c r="F101" s="337"/>
      <c r="G101" s="337"/>
      <c r="H101" s="337"/>
      <c r="I101" s="337"/>
      <c r="J101" s="337"/>
      <c r="K101" s="337"/>
      <c r="L101" s="337"/>
      <c r="M101" s="337"/>
    </row>
    <row r="102" spans="2:13" s="297" customFormat="1" ht="15.75">
      <c r="B102" s="301"/>
      <c r="C102" s="301"/>
      <c r="D102" s="301"/>
      <c r="E102" s="301"/>
      <c r="F102" s="301"/>
      <c r="G102" s="301"/>
      <c r="H102" s="301"/>
      <c r="I102" s="301"/>
      <c r="J102" s="301"/>
      <c r="K102" s="301"/>
      <c r="L102" s="301"/>
      <c r="M102" s="301"/>
    </row>
    <row r="103" spans="2:13" s="297" customFormat="1" ht="15.75">
      <c r="B103" s="335" t="s">
        <v>483</v>
      </c>
      <c r="C103" s="335"/>
      <c r="D103" s="335"/>
      <c r="E103" s="335"/>
      <c r="F103" s="335"/>
      <c r="G103" s="335"/>
      <c r="H103" s="335"/>
      <c r="I103" s="335"/>
      <c r="J103" s="335"/>
      <c r="K103" s="335"/>
      <c r="L103" s="335"/>
      <c r="M103" s="335"/>
    </row>
    <row r="104" spans="2:8" s="297" customFormat="1" ht="15.75">
      <c r="B104" s="301"/>
      <c r="C104" s="301"/>
      <c r="D104" s="301"/>
      <c r="H104" s="209"/>
    </row>
    <row r="105" spans="2:13" s="297" customFormat="1" ht="15.75">
      <c r="B105" s="337" t="s">
        <v>765</v>
      </c>
      <c r="C105" s="337"/>
      <c r="D105" s="337"/>
      <c r="E105" s="337"/>
      <c r="F105" s="337"/>
      <c r="G105" s="337"/>
      <c r="H105" s="337"/>
      <c r="I105" s="337"/>
      <c r="J105" s="337"/>
      <c r="K105" s="337"/>
      <c r="L105" s="337"/>
      <c r="M105" s="337"/>
    </row>
    <row r="106" spans="2:13" s="297" customFormat="1" ht="15.75">
      <c r="B106" s="311"/>
      <c r="C106" s="311"/>
      <c r="D106" s="311"/>
      <c r="E106" s="311"/>
      <c r="F106" s="311"/>
      <c r="G106" s="311"/>
      <c r="H106" s="311"/>
      <c r="I106" s="311"/>
      <c r="J106" s="311"/>
      <c r="K106" s="311"/>
      <c r="L106" s="311"/>
      <c r="M106" s="311"/>
    </row>
    <row r="107" spans="2:13" s="297" customFormat="1" ht="15.75">
      <c r="B107" s="338" t="s">
        <v>766</v>
      </c>
      <c r="C107" s="338"/>
      <c r="D107" s="338"/>
      <c r="E107" s="338"/>
      <c r="F107" s="338"/>
      <c r="G107" s="338"/>
      <c r="H107" s="338"/>
      <c r="I107" s="338"/>
      <c r="J107" s="338"/>
      <c r="K107" s="338"/>
      <c r="L107" s="338"/>
      <c r="M107" s="338"/>
    </row>
    <row r="108" spans="2:13" s="297" customFormat="1" ht="15.75">
      <c r="B108" s="311"/>
      <c r="C108" s="311"/>
      <c r="D108" s="311"/>
      <c r="E108" s="311"/>
      <c r="F108" s="311"/>
      <c r="G108" s="311"/>
      <c r="H108" s="311"/>
      <c r="I108" s="311"/>
      <c r="J108" s="311"/>
      <c r="K108" s="311"/>
      <c r="L108" s="311"/>
      <c r="M108" s="311"/>
    </row>
    <row r="109" spans="2:13" s="297" customFormat="1" ht="15.75">
      <c r="B109" s="338" t="s">
        <v>767</v>
      </c>
      <c r="C109" s="338"/>
      <c r="D109" s="338"/>
      <c r="E109" s="338"/>
      <c r="F109" s="338"/>
      <c r="G109" s="338"/>
      <c r="H109" s="338"/>
      <c r="I109" s="338"/>
      <c r="J109" s="338"/>
      <c r="K109" s="338"/>
      <c r="L109" s="338"/>
      <c r="M109" s="338"/>
    </row>
    <row r="110" spans="2:13" s="297" customFormat="1" ht="15.75">
      <c r="B110" s="311"/>
      <c r="C110" s="311"/>
      <c r="D110" s="311"/>
      <c r="E110" s="311"/>
      <c r="F110" s="311"/>
      <c r="G110" s="311"/>
      <c r="H110" s="311"/>
      <c r="I110" s="311"/>
      <c r="J110" s="311"/>
      <c r="K110" s="311"/>
      <c r="L110" s="311"/>
      <c r="M110" s="311"/>
    </row>
    <row r="111" spans="2:13" s="297" customFormat="1" ht="15.75">
      <c r="B111" s="338" t="s">
        <v>768</v>
      </c>
      <c r="C111" s="338"/>
      <c r="D111" s="338"/>
      <c r="E111" s="338"/>
      <c r="F111" s="338"/>
      <c r="G111" s="338"/>
      <c r="H111" s="338"/>
      <c r="I111" s="338"/>
      <c r="J111" s="338"/>
      <c r="K111" s="338"/>
      <c r="L111" s="338"/>
      <c r="M111" s="338"/>
    </row>
    <row r="112" spans="2:13" s="297" customFormat="1" ht="15.75">
      <c r="B112" s="311"/>
      <c r="C112" s="311"/>
      <c r="D112" s="311"/>
      <c r="E112" s="311"/>
      <c r="F112" s="311"/>
      <c r="G112" s="311"/>
      <c r="H112" s="311"/>
      <c r="I112" s="311"/>
      <c r="J112" s="311"/>
      <c r="K112" s="311"/>
      <c r="L112" s="311"/>
      <c r="M112" s="311"/>
    </row>
    <row r="113" spans="2:13" s="297" customFormat="1" ht="15.75">
      <c r="B113" s="338" t="s">
        <v>769</v>
      </c>
      <c r="C113" s="338"/>
      <c r="D113" s="338"/>
      <c r="E113" s="338"/>
      <c r="F113" s="338"/>
      <c r="G113" s="338"/>
      <c r="H113" s="338"/>
      <c r="I113" s="338"/>
      <c r="J113" s="338"/>
      <c r="K113" s="338"/>
      <c r="L113" s="338"/>
      <c r="M113" s="338"/>
    </row>
    <row r="114" spans="2:13" s="297" customFormat="1" ht="15.75">
      <c r="B114" s="311"/>
      <c r="C114" s="311"/>
      <c r="D114" s="311"/>
      <c r="E114" s="311"/>
      <c r="F114" s="311"/>
      <c r="G114" s="311"/>
      <c r="H114" s="311"/>
      <c r="I114" s="311"/>
      <c r="J114" s="311"/>
      <c r="K114" s="311"/>
      <c r="L114" s="311"/>
      <c r="M114" s="311"/>
    </row>
    <row r="115" spans="2:13" s="297" customFormat="1" ht="15.75">
      <c r="B115" s="338" t="s">
        <v>770</v>
      </c>
      <c r="C115" s="338"/>
      <c r="D115" s="338"/>
      <c r="E115" s="338"/>
      <c r="F115" s="338"/>
      <c r="G115" s="338"/>
      <c r="H115" s="338"/>
      <c r="I115" s="338"/>
      <c r="J115" s="338"/>
      <c r="K115" s="338"/>
      <c r="L115" s="338"/>
      <c r="M115" s="338"/>
    </row>
    <row r="116" spans="2:8" s="297" customFormat="1" ht="15.75">
      <c r="B116" s="301"/>
      <c r="C116" s="301"/>
      <c r="D116" s="301"/>
      <c r="H116" s="209"/>
    </row>
    <row r="117" spans="2:13" s="297" customFormat="1" ht="15.75">
      <c r="B117" s="327" t="s">
        <v>57</v>
      </c>
      <c r="C117" s="327"/>
      <c r="D117" s="327"/>
      <c r="E117" s="327"/>
      <c r="F117" s="327"/>
      <c r="G117" s="327"/>
      <c r="H117" s="327"/>
      <c r="I117" s="327"/>
      <c r="J117" s="327"/>
      <c r="K117" s="327"/>
      <c r="L117" s="327"/>
      <c r="M117" s="327"/>
    </row>
    <row r="118" s="297" customFormat="1" ht="15.75"/>
    <row r="119" spans="2:8" s="203" customFormat="1" ht="15.75">
      <c r="B119" s="204" t="s">
        <v>90</v>
      </c>
      <c r="H119" s="209"/>
    </row>
    <row r="120" spans="2:8" s="297" customFormat="1" ht="13.5" customHeight="1">
      <c r="B120" s="295"/>
      <c r="H120" s="209"/>
    </row>
    <row r="121" spans="2:11" s="297" customFormat="1" ht="15" customHeight="1">
      <c r="B121" s="335" t="s">
        <v>37</v>
      </c>
      <c r="C121" s="335"/>
      <c r="D121" s="335"/>
      <c r="E121" s="335"/>
      <c r="F121" s="335"/>
      <c r="G121" s="335"/>
      <c r="H121" s="335"/>
      <c r="I121" s="335"/>
      <c r="J121" s="335"/>
      <c r="K121" s="335"/>
    </row>
    <row r="122" s="297" customFormat="1" ht="15.75">
      <c r="H122" s="209"/>
    </row>
    <row r="123" spans="2:13" s="297" customFormat="1" ht="15.75">
      <c r="B123" s="336" t="s">
        <v>771</v>
      </c>
      <c r="C123" s="336"/>
      <c r="D123" s="336"/>
      <c r="E123" s="336"/>
      <c r="F123" s="336"/>
      <c r="G123" s="336"/>
      <c r="H123" s="336"/>
      <c r="I123" s="336"/>
      <c r="J123" s="336"/>
      <c r="K123" s="336"/>
      <c r="L123" s="301"/>
      <c r="M123" s="301"/>
    </row>
    <row r="124" spans="2:13" s="297" customFormat="1" ht="10.5" customHeight="1">
      <c r="B124" s="301"/>
      <c r="C124" s="301"/>
      <c r="D124" s="301"/>
      <c r="E124" s="301"/>
      <c r="F124" s="301"/>
      <c r="G124" s="301"/>
      <c r="H124" s="301"/>
      <c r="I124" s="301"/>
      <c r="J124" s="301"/>
      <c r="K124" s="301"/>
      <c r="L124" s="301"/>
      <c r="M124" s="301"/>
    </row>
    <row r="125" spans="2:13" s="297" customFormat="1" ht="15.75">
      <c r="B125" s="339" t="s">
        <v>772</v>
      </c>
      <c r="C125" s="339"/>
      <c r="D125" s="339"/>
      <c r="E125" s="339"/>
      <c r="F125" s="339"/>
      <c r="G125" s="339"/>
      <c r="H125" s="339"/>
      <c r="I125" s="339"/>
      <c r="J125" s="339"/>
      <c r="K125" s="339"/>
      <c r="L125" s="301"/>
      <c r="M125" s="301"/>
    </row>
    <row r="126" spans="2:13" s="297" customFormat="1" ht="10.5" customHeight="1">
      <c r="B126" s="301"/>
      <c r="C126" s="301"/>
      <c r="D126" s="301"/>
      <c r="E126" s="301"/>
      <c r="F126" s="301"/>
      <c r="G126" s="301"/>
      <c r="H126" s="301"/>
      <c r="I126" s="301"/>
      <c r="J126" s="301"/>
      <c r="K126" s="301"/>
      <c r="L126" s="301"/>
      <c r="M126" s="301"/>
    </row>
    <row r="127" spans="2:13" s="297" customFormat="1" ht="15.75">
      <c r="B127" s="339" t="s">
        <v>174</v>
      </c>
      <c r="C127" s="339"/>
      <c r="D127" s="339"/>
      <c r="E127" s="339"/>
      <c r="F127" s="339"/>
      <c r="G127" s="339"/>
      <c r="H127" s="339"/>
      <c r="I127" s="339"/>
      <c r="J127" s="339"/>
      <c r="K127" s="339"/>
      <c r="L127" s="301"/>
      <c r="M127" s="301"/>
    </row>
    <row r="128" spans="2:13" s="297" customFormat="1" ht="10.5" customHeight="1">
      <c r="B128" s="212"/>
      <c r="C128" s="212"/>
      <c r="D128" s="212"/>
      <c r="E128" s="212"/>
      <c r="F128" s="212"/>
      <c r="G128" s="212"/>
      <c r="H128" s="212"/>
      <c r="I128" s="212"/>
      <c r="J128" s="212"/>
      <c r="K128" s="212"/>
      <c r="L128" s="301"/>
      <c r="M128" s="301"/>
    </row>
    <row r="129" spans="2:13" s="297" customFormat="1" ht="15.75">
      <c r="B129" s="422" t="s">
        <v>773</v>
      </c>
      <c r="C129" s="422"/>
      <c r="D129" s="422"/>
      <c r="E129" s="422"/>
      <c r="F129" s="422"/>
      <c r="G129" s="422"/>
      <c r="H129" s="422"/>
      <c r="I129" s="422"/>
      <c r="J129" s="422"/>
      <c r="K129" s="422"/>
      <c r="L129" s="301"/>
      <c r="M129" s="301"/>
    </row>
    <row r="130" spans="2:13" s="297" customFormat="1" ht="10.5" customHeight="1">
      <c r="B130" s="312"/>
      <c r="C130" s="312"/>
      <c r="D130" s="312"/>
      <c r="E130" s="312"/>
      <c r="F130" s="312"/>
      <c r="G130" s="312"/>
      <c r="H130" s="312"/>
      <c r="I130" s="312"/>
      <c r="J130" s="312"/>
      <c r="K130" s="312"/>
      <c r="L130" s="301"/>
      <c r="M130" s="301"/>
    </row>
    <row r="131" spans="2:13" s="297" customFormat="1" ht="15.75">
      <c r="B131" s="422" t="s">
        <v>774</v>
      </c>
      <c r="C131" s="422"/>
      <c r="D131" s="422"/>
      <c r="E131" s="422"/>
      <c r="F131" s="422"/>
      <c r="G131" s="422"/>
      <c r="H131" s="422"/>
      <c r="I131" s="422"/>
      <c r="J131" s="422"/>
      <c r="K131" s="422"/>
      <c r="L131" s="301"/>
      <c r="M131" s="301"/>
    </row>
    <row r="132" spans="2:13" s="297" customFormat="1" ht="10.5" customHeight="1">
      <c r="B132" s="312"/>
      <c r="C132" s="312"/>
      <c r="D132" s="312"/>
      <c r="E132" s="312"/>
      <c r="F132" s="312"/>
      <c r="G132" s="312"/>
      <c r="H132" s="312"/>
      <c r="I132" s="312"/>
      <c r="J132" s="312"/>
      <c r="K132" s="312"/>
      <c r="L132" s="301"/>
      <c r="M132" s="301"/>
    </row>
    <row r="133" spans="2:13" s="297" customFormat="1" ht="15.75">
      <c r="B133" s="422" t="s">
        <v>775</v>
      </c>
      <c r="C133" s="422"/>
      <c r="D133" s="422"/>
      <c r="E133" s="422"/>
      <c r="F133" s="422"/>
      <c r="G133" s="422"/>
      <c r="H133" s="422"/>
      <c r="I133" s="422"/>
      <c r="J133" s="422"/>
      <c r="K133" s="422"/>
      <c r="L133" s="301"/>
      <c r="M133" s="301"/>
    </row>
    <row r="134" spans="2:13" s="297" customFormat="1" ht="10.5" customHeight="1">
      <c r="B134" s="313"/>
      <c r="C134" s="313"/>
      <c r="D134" s="313"/>
      <c r="E134" s="313"/>
      <c r="F134" s="313"/>
      <c r="G134" s="313"/>
      <c r="H134" s="313"/>
      <c r="I134" s="313"/>
      <c r="J134" s="313"/>
      <c r="K134" s="313"/>
      <c r="L134" s="301"/>
      <c r="M134" s="301"/>
    </row>
    <row r="135" spans="2:13" s="297" customFormat="1" ht="15.75">
      <c r="B135" s="422" t="s">
        <v>776</v>
      </c>
      <c r="C135" s="422"/>
      <c r="D135" s="422"/>
      <c r="E135" s="422"/>
      <c r="F135" s="422"/>
      <c r="G135" s="422"/>
      <c r="H135" s="422"/>
      <c r="I135" s="422"/>
      <c r="J135" s="422"/>
      <c r="K135" s="422"/>
      <c r="L135" s="301"/>
      <c r="M135" s="301"/>
    </row>
    <row r="136" spans="2:13" s="297" customFormat="1" ht="10.5" customHeight="1">
      <c r="B136" s="301"/>
      <c r="C136" s="301"/>
      <c r="D136" s="301"/>
      <c r="E136" s="301"/>
      <c r="F136" s="301"/>
      <c r="G136" s="301"/>
      <c r="H136" s="301"/>
      <c r="I136" s="301"/>
      <c r="J136" s="301"/>
      <c r="K136" s="301"/>
      <c r="L136" s="301"/>
      <c r="M136" s="301"/>
    </row>
    <row r="137" spans="2:13" s="297" customFormat="1" ht="16.5" customHeight="1">
      <c r="B137" s="335" t="s">
        <v>262</v>
      </c>
      <c r="C137" s="335"/>
      <c r="D137" s="335"/>
      <c r="E137" s="335"/>
      <c r="F137" s="335"/>
      <c r="G137" s="335"/>
      <c r="H137" s="335"/>
      <c r="I137" s="335"/>
      <c r="J137" s="335"/>
      <c r="K137" s="335"/>
      <c r="L137" s="301"/>
      <c r="M137" s="301"/>
    </row>
    <row r="138" spans="2:13" s="297" customFormat="1" ht="16.5" customHeight="1">
      <c r="B138" s="191"/>
      <c r="C138" s="191"/>
      <c r="D138" s="191"/>
      <c r="E138" s="191"/>
      <c r="F138" s="191"/>
      <c r="G138" s="191"/>
      <c r="H138" s="191"/>
      <c r="I138" s="191"/>
      <c r="J138" s="191"/>
      <c r="K138" s="191"/>
      <c r="L138" s="301"/>
      <c r="M138" s="301"/>
    </row>
    <row r="139" spans="2:9" s="203" customFormat="1" ht="19.5" customHeight="1">
      <c r="B139" s="213" t="s">
        <v>35</v>
      </c>
      <c r="C139" s="61"/>
      <c r="D139" s="61"/>
      <c r="E139" s="61"/>
      <c r="F139" s="61"/>
      <c r="G139" s="61"/>
      <c r="H139" s="61"/>
      <c r="I139" s="61"/>
    </row>
    <row r="140" spans="2:9" s="203" customFormat="1" ht="15.75">
      <c r="B140" s="213"/>
      <c r="C140" s="61"/>
      <c r="D140" s="61"/>
      <c r="E140" s="61"/>
      <c r="F140" s="61"/>
      <c r="G140" s="61"/>
      <c r="H140" s="61"/>
      <c r="I140" s="61"/>
    </row>
    <row r="141" spans="2:13" s="203" customFormat="1" ht="15.75">
      <c r="B141" s="425" t="s">
        <v>91</v>
      </c>
      <c r="C141" s="425"/>
      <c r="D141" s="425"/>
      <c r="E141" s="425"/>
      <c r="F141" s="425"/>
      <c r="G141" s="425"/>
      <c r="H141" s="425"/>
      <c r="I141" s="425"/>
      <c r="J141" s="425"/>
      <c r="K141" s="425"/>
      <c r="L141" s="425"/>
      <c r="M141" s="425"/>
    </row>
    <row r="142" spans="2:11" s="203" customFormat="1" ht="12.75" customHeight="1">
      <c r="B142" s="210"/>
      <c r="C142" s="212"/>
      <c r="D142" s="212"/>
      <c r="E142" s="212"/>
      <c r="F142" s="212"/>
      <c r="G142" s="212"/>
      <c r="H142" s="212"/>
      <c r="I142" s="212"/>
      <c r="J142" s="210"/>
      <c r="K142" s="210"/>
    </row>
    <row r="143" spans="2:13" s="210" customFormat="1" ht="12.75" customHeight="1">
      <c r="B143" s="424" t="s">
        <v>647</v>
      </c>
      <c r="C143" s="424"/>
      <c r="D143" s="424"/>
      <c r="E143" s="424"/>
      <c r="F143" s="424"/>
      <c r="G143" s="424"/>
      <c r="H143" s="424"/>
      <c r="I143" s="424"/>
      <c r="J143" s="424"/>
      <c r="K143" s="424"/>
      <c r="L143" s="424"/>
      <c r="M143" s="424"/>
    </row>
    <row r="144" spans="3:9" s="210" customFormat="1" ht="12.75" customHeight="1">
      <c r="C144" s="212"/>
      <c r="D144" s="212"/>
      <c r="E144" s="212"/>
      <c r="F144" s="212"/>
      <c r="G144" s="212"/>
      <c r="H144" s="212"/>
      <c r="I144" s="212"/>
    </row>
    <row r="145" spans="2:13" s="210" customFormat="1" ht="12.75" customHeight="1">
      <c r="B145" s="423" t="s">
        <v>646</v>
      </c>
      <c r="C145" s="423"/>
      <c r="D145" s="423"/>
      <c r="E145" s="423"/>
      <c r="F145" s="423"/>
      <c r="G145" s="423"/>
      <c r="H145" s="423"/>
      <c r="I145" s="423"/>
      <c r="J145" s="423"/>
      <c r="K145" s="423"/>
      <c r="L145" s="423"/>
      <c r="M145" s="423"/>
    </row>
    <row r="146" spans="3:9" s="210" customFormat="1" ht="12.75" customHeight="1">
      <c r="C146" s="212"/>
      <c r="D146" s="212"/>
      <c r="E146" s="212"/>
      <c r="F146" s="212"/>
      <c r="G146" s="212"/>
      <c r="H146" s="212"/>
      <c r="I146" s="212"/>
    </row>
    <row r="147" spans="2:13" s="210" customFormat="1" ht="12.75" customHeight="1">
      <c r="B147" s="423" t="s">
        <v>302</v>
      </c>
      <c r="C147" s="423"/>
      <c r="D147" s="423"/>
      <c r="E147" s="423"/>
      <c r="F147" s="423"/>
      <c r="G147" s="423"/>
      <c r="H147" s="423"/>
      <c r="I147" s="423"/>
      <c r="J147" s="423"/>
      <c r="K147" s="423"/>
      <c r="L147" s="423"/>
      <c r="M147" s="423"/>
    </row>
    <row r="148" spans="3:9" s="210" customFormat="1" ht="12.75" customHeight="1">
      <c r="C148" s="212"/>
      <c r="D148" s="212"/>
      <c r="E148" s="212"/>
      <c r="F148" s="212"/>
      <c r="G148" s="212"/>
      <c r="H148" s="212"/>
      <c r="I148" s="212"/>
    </row>
    <row r="149" spans="2:13" s="210" customFormat="1" ht="12.75" customHeight="1">
      <c r="B149" s="423" t="s">
        <v>654</v>
      </c>
      <c r="C149" s="423"/>
      <c r="D149" s="423"/>
      <c r="E149" s="423"/>
      <c r="F149" s="423"/>
      <c r="G149" s="423"/>
      <c r="H149" s="423"/>
      <c r="I149" s="423"/>
      <c r="J149" s="423"/>
      <c r="K149" s="423"/>
      <c r="L149" s="423"/>
      <c r="M149" s="423"/>
    </row>
    <row r="150" spans="3:9" s="210" customFormat="1" ht="12.75" customHeight="1">
      <c r="C150" s="212"/>
      <c r="D150" s="212"/>
      <c r="E150" s="212"/>
      <c r="F150" s="212"/>
      <c r="G150" s="212"/>
      <c r="H150" s="212"/>
      <c r="I150" s="212"/>
    </row>
    <row r="151" spans="2:13" s="210" customFormat="1" ht="12.75" customHeight="1">
      <c r="B151" s="424" t="s">
        <v>660</v>
      </c>
      <c r="C151" s="424"/>
      <c r="D151" s="424"/>
      <c r="E151" s="424"/>
      <c r="F151" s="424"/>
      <c r="G151" s="424"/>
      <c r="H151" s="424"/>
      <c r="I151" s="424"/>
      <c r="J151" s="424"/>
      <c r="K151" s="424"/>
      <c r="L151" s="424"/>
      <c r="M151" s="424"/>
    </row>
    <row r="152" spans="3:9" s="210" customFormat="1" ht="12.75" customHeight="1">
      <c r="C152" s="212"/>
      <c r="D152" s="212"/>
      <c r="E152" s="212"/>
      <c r="F152" s="212"/>
      <c r="G152" s="212"/>
      <c r="H152" s="212"/>
      <c r="I152" s="212"/>
    </row>
    <row r="153" spans="2:13" s="210" customFormat="1" ht="12.75" customHeight="1">
      <c r="B153" s="423" t="s">
        <v>662</v>
      </c>
      <c r="C153" s="423"/>
      <c r="D153" s="423"/>
      <c r="E153" s="423"/>
      <c r="F153" s="423"/>
      <c r="G153" s="423"/>
      <c r="H153" s="423"/>
      <c r="I153" s="423"/>
      <c r="J153" s="423"/>
      <c r="K153" s="423"/>
      <c r="L153" s="423"/>
      <c r="M153" s="423"/>
    </row>
    <row r="154" spans="2:13" s="203" customFormat="1" ht="12.75" customHeight="1">
      <c r="B154" s="210"/>
      <c r="C154" s="212"/>
      <c r="D154" s="212"/>
      <c r="E154" s="212"/>
      <c r="F154" s="212"/>
      <c r="G154" s="212"/>
      <c r="H154" s="212"/>
      <c r="I154" s="212"/>
      <c r="J154" s="210"/>
      <c r="K154" s="210"/>
      <c r="L154" s="210"/>
      <c r="M154" s="210"/>
    </row>
    <row r="155" spans="2:13" s="301" customFormat="1" ht="12.75" customHeight="1">
      <c r="B155" s="423" t="s">
        <v>664</v>
      </c>
      <c r="C155" s="423"/>
      <c r="D155" s="423"/>
      <c r="E155" s="423"/>
      <c r="F155" s="423"/>
      <c r="G155" s="423"/>
      <c r="H155" s="423"/>
      <c r="I155" s="423"/>
      <c r="J155" s="423"/>
      <c r="K155" s="423"/>
      <c r="L155" s="423"/>
      <c r="M155" s="423"/>
    </row>
    <row r="156" spans="2:13" s="297" customFormat="1" ht="12.75" customHeight="1">
      <c r="B156" s="301"/>
      <c r="C156" s="212"/>
      <c r="D156" s="212"/>
      <c r="E156" s="212"/>
      <c r="F156" s="212"/>
      <c r="G156" s="212"/>
      <c r="H156" s="212"/>
      <c r="I156" s="212"/>
      <c r="J156" s="301"/>
      <c r="K156" s="301"/>
      <c r="L156" s="301"/>
      <c r="M156" s="301"/>
    </row>
    <row r="157" spans="2:13" s="301" customFormat="1" ht="12.75" customHeight="1">
      <c r="B157" s="424" t="s">
        <v>670</v>
      </c>
      <c r="C157" s="424"/>
      <c r="D157" s="424"/>
      <c r="E157" s="424"/>
      <c r="F157" s="424"/>
      <c r="G157" s="424"/>
      <c r="H157" s="424"/>
      <c r="I157" s="424"/>
      <c r="J157" s="424"/>
      <c r="K157" s="424"/>
      <c r="L157" s="424"/>
      <c r="M157" s="424"/>
    </row>
    <row r="158" spans="2:13" s="297" customFormat="1" ht="12.75" customHeight="1">
      <c r="B158" s="301"/>
      <c r="C158" s="212"/>
      <c r="D158" s="212"/>
      <c r="E158" s="212"/>
      <c r="F158" s="212"/>
      <c r="G158" s="212"/>
      <c r="H158" s="212"/>
      <c r="I158" s="212"/>
      <c r="J158" s="301"/>
      <c r="K158" s="301"/>
      <c r="L158" s="301"/>
      <c r="M158" s="301"/>
    </row>
    <row r="159" spans="2:13" s="301" customFormat="1" ht="12.75" customHeight="1">
      <c r="B159" s="423" t="s">
        <v>672</v>
      </c>
      <c r="C159" s="423"/>
      <c r="D159" s="423"/>
      <c r="E159" s="423"/>
      <c r="F159" s="423"/>
      <c r="G159" s="423"/>
      <c r="H159" s="423"/>
      <c r="I159" s="423"/>
      <c r="J159" s="423"/>
      <c r="K159" s="423"/>
      <c r="L159" s="423"/>
      <c r="M159" s="423"/>
    </row>
    <row r="160" spans="2:13" s="297" customFormat="1" ht="12.75" customHeight="1">
      <c r="B160" s="301"/>
      <c r="C160" s="212"/>
      <c r="D160" s="212"/>
      <c r="E160" s="212"/>
      <c r="F160" s="212"/>
      <c r="G160" s="212"/>
      <c r="H160" s="212"/>
      <c r="I160" s="212"/>
      <c r="J160" s="301"/>
      <c r="K160" s="301"/>
      <c r="L160" s="301"/>
      <c r="M160" s="301"/>
    </row>
    <row r="161" spans="2:13" s="301" customFormat="1" ht="12.75" customHeight="1">
      <c r="B161" s="423" t="s">
        <v>677</v>
      </c>
      <c r="C161" s="423"/>
      <c r="D161" s="423"/>
      <c r="E161" s="423"/>
      <c r="F161" s="423"/>
      <c r="G161" s="423"/>
      <c r="H161" s="423"/>
      <c r="I161" s="423"/>
      <c r="J161" s="423"/>
      <c r="K161" s="423"/>
      <c r="L161" s="423"/>
      <c r="M161" s="423"/>
    </row>
    <row r="162" spans="2:13" s="297" customFormat="1" ht="12.75" customHeight="1">
      <c r="B162" s="301"/>
      <c r="C162" s="212"/>
      <c r="D162" s="212"/>
      <c r="E162" s="212"/>
      <c r="F162" s="212"/>
      <c r="G162" s="212"/>
      <c r="H162" s="212"/>
      <c r="I162" s="212"/>
      <c r="J162" s="301"/>
      <c r="K162" s="301"/>
      <c r="L162" s="301"/>
      <c r="M162" s="301"/>
    </row>
    <row r="163" spans="2:13" s="301" customFormat="1" ht="12.75" customHeight="1">
      <c r="B163" s="423" t="s">
        <v>687</v>
      </c>
      <c r="C163" s="423"/>
      <c r="D163" s="423"/>
      <c r="E163" s="423"/>
      <c r="F163" s="423"/>
      <c r="G163" s="423"/>
      <c r="H163" s="423"/>
      <c r="I163" s="423"/>
      <c r="J163" s="423"/>
      <c r="K163" s="423"/>
      <c r="L163" s="423"/>
      <c r="M163" s="423"/>
    </row>
    <row r="164" spans="2:13" s="297" customFormat="1" ht="12.75" customHeight="1">
      <c r="B164" s="301"/>
      <c r="C164" s="212"/>
      <c r="D164" s="212"/>
      <c r="E164" s="212"/>
      <c r="F164" s="212"/>
      <c r="G164" s="212"/>
      <c r="H164" s="212"/>
      <c r="I164" s="212"/>
      <c r="J164" s="301"/>
      <c r="K164" s="301"/>
      <c r="L164" s="301"/>
      <c r="M164" s="301"/>
    </row>
    <row r="165" spans="2:13" s="297" customFormat="1" ht="12.75" customHeight="1">
      <c r="B165" s="425" t="s">
        <v>147</v>
      </c>
      <c r="C165" s="425"/>
      <c r="D165" s="425"/>
      <c r="E165" s="425"/>
      <c r="F165" s="425"/>
      <c r="G165" s="425"/>
      <c r="H165" s="425"/>
      <c r="I165" s="425"/>
      <c r="J165" s="425"/>
      <c r="K165" s="425"/>
      <c r="L165" s="425"/>
      <c r="M165" s="425"/>
    </row>
    <row r="166" spans="2:9" s="297" customFormat="1" ht="12.75" customHeight="1">
      <c r="B166" s="301"/>
      <c r="C166" s="61"/>
      <c r="D166" s="61"/>
      <c r="E166" s="61"/>
      <c r="F166" s="61"/>
      <c r="G166" s="61"/>
      <c r="H166" s="61"/>
      <c r="I166" s="61"/>
    </row>
    <row r="167" spans="2:13" s="297" customFormat="1" ht="12.75" customHeight="1">
      <c r="B167" s="425" t="s">
        <v>40</v>
      </c>
      <c r="C167" s="425"/>
      <c r="D167" s="425"/>
      <c r="E167" s="425"/>
      <c r="F167" s="425"/>
      <c r="G167" s="425"/>
      <c r="H167" s="425"/>
      <c r="I167" s="425"/>
      <c r="J167" s="425"/>
      <c r="K167" s="425"/>
      <c r="L167" s="425"/>
      <c r="M167" s="425"/>
    </row>
    <row r="168" spans="2:9" s="297" customFormat="1" ht="12.75" customHeight="1">
      <c r="B168" s="301"/>
      <c r="C168" s="61"/>
      <c r="D168" s="61"/>
      <c r="E168" s="61"/>
      <c r="F168" s="61"/>
      <c r="G168" s="61"/>
      <c r="H168" s="61"/>
      <c r="I168" s="61"/>
    </row>
    <row r="169" spans="2:9" s="203" customFormat="1" ht="12.75" customHeight="1">
      <c r="B169" s="304" t="s">
        <v>27</v>
      </c>
      <c r="H169" s="61"/>
      <c r="I169" s="61"/>
    </row>
    <row r="170" spans="2:9" s="203" customFormat="1" ht="12.75" customHeight="1">
      <c r="B170" s="213"/>
      <c r="C170" s="61"/>
      <c r="D170" s="61"/>
      <c r="E170" s="61"/>
      <c r="F170" s="61"/>
      <c r="G170" s="61"/>
      <c r="H170" s="61"/>
      <c r="I170" s="61"/>
    </row>
    <row r="171" spans="2:13" s="203" customFormat="1" ht="15.75">
      <c r="B171" s="425" t="s">
        <v>777</v>
      </c>
      <c r="C171" s="425"/>
      <c r="D171" s="425"/>
      <c r="E171" s="425"/>
      <c r="F171" s="425"/>
      <c r="G171" s="425"/>
      <c r="H171" s="425"/>
      <c r="I171" s="425"/>
      <c r="J171" s="425"/>
      <c r="K171" s="425"/>
      <c r="L171" s="425"/>
      <c r="M171" s="425"/>
    </row>
    <row r="172" s="203" customFormat="1" ht="15.75">
      <c r="B172" s="210"/>
    </row>
    <row r="173" spans="2:13" s="203" customFormat="1" ht="15.75">
      <c r="B173" s="425" t="s">
        <v>778</v>
      </c>
      <c r="C173" s="425"/>
      <c r="D173" s="425"/>
      <c r="E173" s="425"/>
      <c r="F173" s="425"/>
      <c r="G173" s="425"/>
      <c r="H173" s="425"/>
      <c r="I173" s="425"/>
      <c r="J173" s="425"/>
      <c r="K173" s="425"/>
      <c r="L173" s="425"/>
      <c r="M173" s="425"/>
    </row>
    <row r="174" s="203" customFormat="1" ht="15.75">
      <c r="B174" s="210"/>
    </row>
    <row r="175" spans="2:13" s="203" customFormat="1" ht="15.75">
      <c r="B175" s="425" t="s">
        <v>779</v>
      </c>
      <c r="C175" s="425"/>
      <c r="D175" s="425"/>
      <c r="E175" s="425"/>
      <c r="F175" s="425"/>
      <c r="G175" s="425"/>
      <c r="H175" s="425"/>
      <c r="I175" s="425"/>
      <c r="J175" s="425"/>
      <c r="K175" s="425"/>
      <c r="L175" s="425"/>
      <c r="M175" s="425"/>
    </row>
    <row r="176" s="203" customFormat="1" ht="15.75">
      <c r="B176" s="210"/>
    </row>
    <row r="177" spans="1:22" s="214" customFormat="1" ht="20.25">
      <c r="A177" s="330" t="s">
        <v>68</v>
      </c>
      <c r="B177" s="427"/>
      <c r="C177" s="427"/>
      <c r="D177" s="427"/>
      <c r="E177" s="427"/>
      <c r="F177" s="427"/>
      <c r="G177" s="427"/>
      <c r="H177" s="427"/>
      <c r="I177" s="428"/>
      <c r="J177" s="428"/>
      <c r="K177" s="428"/>
      <c r="L177" s="428"/>
      <c r="M177" s="428"/>
      <c r="N177" s="429"/>
      <c r="O177" s="429"/>
      <c r="P177" s="429"/>
      <c r="Q177" s="429"/>
      <c r="R177" s="429"/>
      <c r="S177" s="429"/>
      <c r="T177" s="429"/>
      <c r="U177" s="429"/>
      <c r="V177" s="429"/>
    </row>
    <row r="178" s="214" customFormat="1" ht="15.75">
      <c r="A178" s="215"/>
    </row>
    <row r="179" spans="1:2" s="214" customFormat="1" ht="15.75">
      <c r="A179" s="215"/>
      <c r="B179" s="213" t="s">
        <v>71</v>
      </c>
    </row>
    <row r="180" s="294" customFormat="1" ht="15.75">
      <c r="A180" s="293"/>
    </row>
    <row r="181" spans="1:14" s="294" customFormat="1" ht="15.75">
      <c r="A181" s="293"/>
      <c r="B181" s="335" t="s">
        <v>567</v>
      </c>
      <c r="C181" s="335"/>
      <c r="D181" s="335"/>
      <c r="E181" s="335"/>
      <c r="F181" s="335"/>
      <c r="G181" s="335"/>
      <c r="H181" s="335"/>
      <c r="I181" s="335"/>
      <c r="J181" s="335"/>
      <c r="K181" s="335"/>
      <c r="L181" s="335"/>
      <c r="M181" s="335"/>
      <c r="N181" s="335"/>
    </row>
    <row r="182" s="294" customFormat="1" ht="15.75">
      <c r="A182" s="293"/>
    </row>
    <row r="183" spans="1:14" s="294" customFormat="1" ht="15.75">
      <c r="A183" s="293"/>
      <c r="B183" s="335" t="s">
        <v>568</v>
      </c>
      <c r="C183" s="335"/>
      <c r="D183" s="335"/>
      <c r="E183" s="335"/>
      <c r="F183" s="335"/>
      <c r="G183" s="335"/>
      <c r="H183" s="335"/>
      <c r="I183" s="335"/>
      <c r="J183" s="335"/>
      <c r="K183" s="335"/>
      <c r="L183" s="335"/>
      <c r="M183" s="335"/>
      <c r="N183" s="335"/>
    </row>
    <row r="184" spans="1:14" s="294" customFormat="1" ht="15.75">
      <c r="A184" s="293"/>
      <c r="B184" s="216"/>
      <c r="C184" s="216"/>
      <c r="D184" s="216"/>
      <c r="E184" s="216"/>
      <c r="F184" s="216"/>
      <c r="G184" s="216"/>
      <c r="H184" s="216"/>
      <c r="I184" s="216"/>
      <c r="J184" s="216"/>
      <c r="K184" s="216"/>
      <c r="L184" s="216"/>
      <c r="M184" s="216"/>
      <c r="N184" s="310"/>
    </row>
    <row r="185" spans="2:12" s="297" customFormat="1" ht="15.75" customHeight="1">
      <c r="B185" s="335" t="s">
        <v>569</v>
      </c>
      <c r="C185" s="335"/>
      <c r="D185" s="335"/>
      <c r="E185" s="335"/>
      <c r="F185" s="335"/>
      <c r="G185" s="335"/>
      <c r="H185" s="335"/>
      <c r="I185" s="335"/>
      <c r="J185" s="335"/>
      <c r="K185" s="335"/>
      <c r="L185" s="335"/>
    </row>
    <row r="186" spans="2:7" s="297" customFormat="1" ht="12.75" customHeight="1">
      <c r="B186" s="290"/>
      <c r="C186" s="290"/>
      <c r="D186" s="290"/>
      <c r="E186" s="290"/>
      <c r="F186" s="290"/>
      <c r="G186" s="290"/>
    </row>
    <row r="187" spans="2:13" s="297" customFormat="1" ht="12.75" customHeight="1">
      <c r="B187" s="335" t="s">
        <v>570</v>
      </c>
      <c r="C187" s="335"/>
      <c r="D187" s="335"/>
      <c r="E187" s="335"/>
      <c r="F187" s="335"/>
      <c r="G187" s="335"/>
      <c r="H187" s="335"/>
      <c r="I187" s="335"/>
      <c r="J187" s="335"/>
      <c r="K187" s="335"/>
      <c r="L187" s="335"/>
      <c r="M187" s="335"/>
    </row>
    <row r="188" spans="2:7" s="297" customFormat="1" ht="12.75" customHeight="1">
      <c r="B188" s="290"/>
      <c r="C188" s="290"/>
      <c r="D188" s="290"/>
      <c r="E188" s="290"/>
      <c r="F188" s="290"/>
      <c r="G188" s="290"/>
    </row>
    <row r="189" spans="2:13" s="297" customFormat="1" ht="15" customHeight="1">
      <c r="B189" s="335" t="s">
        <v>571</v>
      </c>
      <c r="C189" s="335"/>
      <c r="D189" s="335"/>
      <c r="E189" s="335"/>
      <c r="F189" s="335"/>
      <c r="G189" s="335"/>
      <c r="H189" s="335"/>
      <c r="I189" s="335"/>
      <c r="J189" s="335"/>
      <c r="K189" s="335"/>
      <c r="L189" s="335"/>
      <c r="M189" s="335"/>
    </row>
    <row r="190" spans="2:7" s="297" customFormat="1" ht="12.75" customHeight="1">
      <c r="B190" s="290"/>
      <c r="C190" s="290"/>
      <c r="D190" s="290"/>
      <c r="E190" s="290"/>
      <c r="F190" s="290"/>
      <c r="G190" s="290"/>
    </row>
    <row r="191" spans="2:14" s="297" customFormat="1" ht="15.75" customHeight="1">
      <c r="B191" s="335" t="s">
        <v>572</v>
      </c>
      <c r="C191" s="335"/>
      <c r="D191" s="335"/>
      <c r="E191" s="335"/>
      <c r="F191" s="335"/>
      <c r="G191" s="335"/>
      <c r="H191" s="335"/>
      <c r="I191" s="335"/>
      <c r="J191" s="335"/>
      <c r="K191" s="335"/>
      <c r="L191" s="335"/>
      <c r="M191" s="335"/>
      <c r="N191" s="335"/>
    </row>
    <row r="192" spans="2:14" s="297" customFormat="1" ht="15.75" customHeight="1">
      <c r="B192" s="216"/>
      <c r="C192" s="216"/>
      <c r="D192" s="216"/>
      <c r="E192" s="216"/>
      <c r="F192" s="216"/>
      <c r="G192" s="216"/>
      <c r="H192" s="216"/>
      <c r="I192" s="216"/>
      <c r="J192" s="216"/>
      <c r="K192" s="216"/>
      <c r="L192" s="216"/>
      <c r="M192" s="217"/>
      <c r="N192" s="217"/>
    </row>
    <row r="193" spans="2:13" s="297" customFormat="1" ht="12.75" customHeight="1">
      <c r="B193" s="335" t="s">
        <v>573</v>
      </c>
      <c r="C193" s="335"/>
      <c r="D193" s="335"/>
      <c r="E193" s="335"/>
      <c r="F193" s="335"/>
      <c r="G193" s="335"/>
      <c r="H193" s="335"/>
      <c r="I193" s="335"/>
      <c r="J193" s="335"/>
      <c r="K193" s="335"/>
      <c r="L193" s="335"/>
      <c r="M193" s="335"/>
    </row>
    <row r="194" spans="2:7" s="297" customFormat="1" ht="12.75" customHeight="1">
      <c r="B194" s="290"/>
      <c r="C194" s="290"/>
      <c r="D194" s="290"/>
      <c r="E194" s="290"/>
      <c r="F194" s="290"/>
      <c r="G194" s="290"/>
    </row>
    <row r="195" spans="2:14" s="297" customFormat="1" ht="15.75" customHeight="1">
      <c r="B195" s="335" t="s">
        <v>574</v>
      </c>
      <c r="C195" s="335"/>
      <c r="D195" s="335"/>
      <c r="E195" s="335"/>
      <c r="F195" s="335"/>
      <c r="G195" s="335"/>
      <c r="H195" s="335"/>
      <c r="I195" s="335"/>
      <c r="J195" s="335"/>
      <c r="K195" s="335"/>
      <c r="L195" s="335"/>
      <c r="M195" s="335"/>
      <c r="N195" s="335"/>
    </row>
    <row r="196" spans="2:7" s="297" customFormat="1" ht="12.75" customHeight="1">
      <c r="B196" s="290"/>
      <c r="C196" s="290"/>
      <c r="D196" s="290"/>
      <c r="E196" s="290"/>
      <c r="F196" s="290"/>
      <c r="G196" s="290"/>
    </row>
    <row r="197" spans="2:12" s="297" customFormat="1" ht="15.75" customHeight="1">
      <c r="B197" s="335" t="s">
        <v>575</v>
      </c>
      <c r="C197" s="335"/>
      <c r="D197" s="335"/>
      <c r="E197" s="335"/>
      <c r="F197" s="335"/>
      <c r="G197" s="335"/>
      <c r="H197" s="335"/>
      <c r="I197" s="335"/>
      <c r="J197" s="335"/>
      <c r="K197" s="335"/>
      <c r="L197" s="335"/>
    </row>
    <row r="198" spans="2:7" s="297" customFormat="1" ht="12.75" customHeight="1">
      <c r="B198" s="290"/>
      <c r="C198" s="290"/>
      <c r="D198" s="290"/>
      <c r="E198" s="290"/>
      <c r="F198" s="290"/>
      <c r="G198" s="290"/>
    </row>
    <row r="199" spans="2:12" s="297" customFormat="1" ht="15.75" customHeight="1">
      <c r="B199" s="335" t="s">
        <v>576</v>
      </c>
      <c r="C199" s="335"/>
      <c r="D199" s="335"/>
      <c r="E199" s="335"/>
      <c r="F199" s="335"/>
      <c r="G199" s="335"/>
      <c r="H199" s="335"/>
      <c r="I199" s="335"/>
      <c r="J199" s="335"/>
      <c r="K199" s="335"/>
      <c r="L199" s="335"/>
    </row>
    <row r="200" s="297" customFormat="1" ht="12.75" customHeight="1"/>
    <row r="201" spans="2:12" s="297" customFormat="1" ht="15.75">
      <c r="B201" s="335" t="s">
        <v>577</v>
      </c>
      <c r="C201" s="335"/>
      <c r="D201" s="335"/>
      <c r="E201" s="335"/>
      <c r="F201" s="335"/>
      <c r="G201" s="335"/>
      <c r="H201" s="335"/>
      <c r="I201" s="335"/>
      <c r="J201" s="335"/>
      <c r="K201" s="335"/>
      <c r="L201" s="335"/>
    </row>
    <row r="202" s="297" customFormat="1" ht="12.75" customHeight="1"/>
    <row r="203" spans="2:12" s="297" customFormat="1" ht="15.75">
      <c r="B203" s="335" t="s">
        <v>578</v>
      </c>
      <c r="C203" s="335"/>
      <c r="D203" s="335"/>
      <c r="E203" s="335"/>
      <c r="F203" s="335"/>
      <c r="G203" s="335"/>
      <c r="H203" s="335"/>
      <c r="I203" s="335"/>
      <c r="J203" s="335"/>
      <c r="K203" s="335"/>
      <c r="L203" s="335"/>
    </row>
    <row r="204" s="297" customFormat="1" ht="12.75" customHeight="1"/>
    <row r="205" spans="2:12" s="297" customFormat="1" ht="15.75">
      <c r="B205" s="335" t="s">
        <v>579</v>
      </c>
      <c r="C205" s="335"/>
      <c r="D205" s="335"/>
      <c r="E205" s="335"/>
      <c r="F205" s="335"/>
      <c r="G205" s="335"/>
      <c r="H205" s="335"/>
      <c r="I205" s="335"/>
      <c r="J205" s="335"/>
      <c r="K205" s="335"/>
      <c r="L205" s="335"/>
    </row>
    <row r="206" s="297" customFormat="1" ht="12.75" customHeight="1"/>
    <row r="207" spans="2:12" s="297" customFormat="1" ht="15.75">
      <c r="B207" s="335" t="s">
        <v>580</v>
      </c>
      <c r="C207" s="335"/>
      <c r="D207" s="335"/>
      <c r="E207" s="335"/>
      <c r="F207" s="335"/>
      <c r="G207" s="335"/>
      <c r="H207" s="335"/>
      <c r="I207" s="335"/>
      <c r="J207" s="335"/>
      <c r="K207" s="335"/>
      <c r="L207" s="335"/>
    </row>
    <row r="208" s="297" customFormat="1" ht="12.75" customHeight="1"/>
    <row r="209" spans="2:12" s="297" customFormat="1" ht="15.75">
      <c r="B209" s="335" t="s">
        <v>581</v>
      </c>
      <c r="C209" s="335"/>
      <c r="D209" s="335"/>
      <c r="E209" s="335"/>
      <c r="F209" s="335"/>
      <c r="G209" s="335"/>
      <c r="H209" s="335"/>
      <c r="I209" s="335"/>
      <c r="J209" s="335"/>
      <c r="K209" s="335"/>
      <c r="L209" s="335"/>
    </row>
    <row r="210" s="297" customFormat="1" ht="12.75" customHeight="1"/>
    <row r="211" spans="2:12" s="297" customFormat="1" ht="15.75">
      <c r="B211" s="335" t="s">
        <v>582</v>
      </c>
      <c r="C211" s="335"/>
      <c r="D211" s="335"/>
      <c r="E211" s="335"/>
      <c r="F211" s="335"/>
      <c r="G211" s="335"/>
      <c r="H211" s="335"/>
      <c r="I211" s="335"/>
      <c r="J211" s="335"/>
      <c r="K211" s="335"/>
      <c r="L211" s="335"/>
    </row>
    <row r="212" spans="2:12" s="297" customFormat="1" ht="15.75">
      <c r="B212" s="216"/>
      <c r="C212" s="216"/>
      <c r="D212" s="216"/>
      <c r="E212" s="216"/>
      <c r="F212" s="216"/>
      <c r="G212" s="216"/>
      <c r="H212" s="216"/>
      <c r="I212" s="216"/>
      <c r="J212" s="216"/>
      <c r="K212" s="216"/>
      <c r="L212" s="216"/>
    </row>
    <row r="213" spans="2:12" s="297" customFormat="1" ht="15.75">
      <c r="B213" s="335" t="s">
        <v>583</v>
      </c>
      <c r="C213" s="335"/>
      <c r="D213" s="335"/>
      <c r="E213" s="335"/>
      <c r="F213" s="335"/>
      <c r="G213" s="335"/>
      <c r="H213" s="335"/>
      <c r="I213" s="335"/>
      <c r="J213" s="335"/>
      <c r="K213" s="335"/>
      <c r="L213" s="335"/>
    </row>
    <row r="214" spans="2:12" s="297" customFormat="1" ht="15.75">
      <c r="B214" s="216"/>
      <c r="C214" s="216"/>
      <c r="D214" s="216"/>
      <c r="E214" s="216"/>
      <c r="F214" s="216"/>
      <c r="G214" s="216"/>
      <c r="H214" s="216"/>
      <c r="I214" s="216"/>
      <c r="J214" s="216"/>
      <c r="K214" s="216"/>
      <c r="L214" s="216"/>
    </row>
    <row r="215" spans="2:7" s="203" customFormat="1" ht="15.75">
      <c r="B215" s="204" t="s">
        <v>89</v>
      </c>
      <c r="C215" s="217"/>
      <c r="D215" s="217"/>
      <c r="E215" s="217"/>
      <c r="F215" s="217"/>
      <c r="G215" s="217"/>
    </row>
    <row r="216" s="273" customFormat="1" ht="15.75"/>
    <row r="217" spans="2:12" s="273" customFormat="1" ht="15.75">
      <c r="B217" s="327" t="s">
        <v>584</v>
      </c>
      <c r="C217" s="327"/>
      <c r="D217" s="327"/>
      <c r="E217" s="327"/>
      <c r="F217" s="327"/>
      <c r="G217" s="327"/>
      <c r="H217" s="327"/>
      <c r="I217" s="327"/>
      <c r="J217" s="327"/>
      <c r="K217" s="327"/>
      <c r="L217" s="327"/>
    </row>
    <row r="218" s="273" customFormat="1" ht="15.75"/>
    <row r="219" spans="2:12" s="273" customFormat="1" ht="15.75">
      <c r="B219" s="327" t="s">
        <v>585</v>
      </c>
      <c r="C219" s="327"/>
      <c r="D219" s="327"/>
      <c r="E219" s="327"/>
      <c r="F219" s="327"/>
      <c r="G219" s="327"/>
      <c r="H219" s="327"/>
      <c r="I219" s="327"/>
      <c r="J219" s="327"/>
      <c r="K219" s="327"/>
      <c r="L219" s="327"/>
    </row>
    <row r="220" s="273" customFormat="1" ht="15.75"/>
    <row r="221" spans="2:12" s="273" customFormat="1" ht="15.75">
      <c r="B221" s="327" t="s">
        <v>586</v>
      </c>
      <c r="C221" s="327"/>
      <c r="D221" s="327"/>
      <c r="E221" s="327"/>
      <c r="F221" s="327"/>
      <c r="G221" s="327"/>
      <c r="H221" s="327"/>
      <c r="I221" s="327"/>
      <c r="J221" s="327"/>
      <c r="K221" s="327"/>
      <c r="L221" s="327"/>
    </row>
    <row r="222" s="273" customFormat="1" ht="15.75"/>
    <row r="223" spans="2:12" s="273" customFormat="1" ht="15.75">
      <c r="B223" s="327" t="s">
        <v>587</v>
      </c>
      <c r="C223" s="327"/>
      <c r="D223" s="327"/>
      <c r="E223" s="327"/>
      <c r="F223" s="327"/>
      <c r="G223" s="327"/>
      <c r="H223" s="327"/>
      <c r="I223" s="327"/>
      <c r="J223" s="327"/>
      <c r="K223" s="327"/>
      <c r="L223" s="327"/>
    </row>
    <row r="224" s="273" customFormat="1" ht="15.75"/>
    <row r="225" spans="2:17" s="273" customFormat="1" ht="15.75">
      <c r="B225" s="327" t="s">
        <v>588</v>
      </c>
      <c r="C225" s="327"/>
      <c r="D225" s="327"/>
      <c r="E225" s="327"/>
      <c r="F225" s="327"/>
      <c r="G225" s="327"/>
      <c r="H225" s="327"/>
      <c r="I225" s="327"/>
      <c r="J225" s="327"/>
      <c r="K225" s="327"/>
      <c r="L225" s="327"/>
      <c r="M225" s="327"/>
      <c r="N225" s="327"/>
      <c r="O225" s="327"/>
      <c r="P225" s="327"/>
      <c r="Q225" s="327"/>
    </row>
    <row r="226" s="273" customFormat="1" ht="15.75"/>
    <row r="227" spans="2:12" s="273" customFormat="1" ht="15.75">
      <c r="B227" s="327" t="s">
        <v>589</v>
      </c>
      <c r="C227" s="327"/>
      <c r="D227" s="327"/>
      <c r="E227" s="327"/>
      <c r="F227" s="327"/>
      <c r="G227" s="327"/>
      <c r="H227" s="327"/>
      <c r="I227" s="327"/>
      <c r="J227" s="327"/>
      <c r="K227" s="327"/>
      <c r="L227" s="327"/>
    </row>
    <row r="228" s="273" customFormat="1" ht="15.75"/>
    <row r="229" spans="2:17" s="273" customFormat="1" ht="15.75">
      <c r="B229" s="327" t="s">
        <v>590</v>
      </c>
      <c r="C229" s="327"/>
      <c r="D229" s="327"/>
      <c r="E229" s="327"/>
      <c r="F229" s="327"/>
      <c r="G229" s="327"/>
      <c r="H229" s="327"/>
      <c r="I229" s="327"/>
      <c r="J229" s="327"/>
      <c r="K229" s="327"/>
      <c r="L229" s="327"/>
      <c r="M229" s="327"/>
      <c r="N229" s="327"/>
      <c r="O229" s="327"/>
      <c r="P229" s="327"/>
      <c r="Q229" s="327"/>
    </row>
    <row r="230" s="273" customFormat="1" ht="15.75"/>
    <row r="231" spans="2:18" s="273" customFormat="1" ht="18.75">
      <c r="B231" s="327" t="s">
        <v>591</v>
      </c>
      <c r="C231" s="327"/>
      <c r="D231" s="327"/>
      <c r="E231" s="327"/>
      <c r="F231" s="327"/>
      <c r="G231" s="327"/>
      <c r="H231" s="327"/>
      <c r="I231" s="327"/>
      <c r="J231" s="327"/>
      <c r="K231" s="327"/>
      <c r="L231" s="327"/>
      <c r="M231" s="327"/>
      <c r="N231" s="327"/>
      <c r="O231" s="327"/>
      <c r="P231" s="327"/>
      <c r="Q231" s="327"/>
      <c r="R231" s="277"/>
    </row>
    <row r="232" s="273" customFormat="1" ht="15.75"/>
    <row r="233" spans="2:17" s="273" customFormat="1" ht="15.75">
      <c r="B233" s="327" t="s">
        <v>592</v>
      </c>
      <c r="C233" s="327"/>
      <c r="D233" s="327"/>
      <c r="E233" s="327"/>
      <c r="F233" s="327"/>
      <c r="G233" s="327"/>
      <c r="H233" s="327"/>
      <c r="I233" s="327"/>
      <c r="J233" s="327"/>
      <c r="K233" s="327"/>
      <c r="L233" s="327"/>
      <c r="M233" s="327"/>
      <c r="N233" s="327"/>
      <c r="O233" s="327"/>
      <c r="P233" s="327"/>
      <c r="Q233" s="327"/>
    </row>
    <row r="234" s="273" customFormat="1" ht="15.75"/>
    <row r="235" spans="2:17" s="273" customFormat="1" ht="15.75">
      <c r="B235" s="327" t="s">
        <v>593</v>
      </c>
      <c r="C235" s="327"/>
      <c r="D235" s="327"/>
      <c r="E235" s="327"/>
      <c r="F235" s="327"/>
      <c r="G235" s="327"/>
      <c r="H235" s="327"/>
      <c r="I235" s="327"/>
      <c r="J235" s="327"/>
      <c r="K235" s="327"/>
      <c r="L235" s="327"/>
      <c r="M235" s="327"/>
      <c r="N235" s="327"/>
      <c r="O235" s="327"/>
      <c r="P235" s="327"/>
      <c r="Q235" s="327"/>
    </row>
    <row r="236" s="273" customFormat="1" ht="15.75"/>
    <row r="237" spans="2:17" s="273" customFormat="1" ht="15.75">
      <c r="B237" s="327" t="s">
        <v>594</v>
      </c>
      <c r="C237" s="327"/>
      <c r="D237" s="327"/>
      <c r="E237" s="327"/>
      <c r="F237" s="327"/>
      <c r="G237" s="327"/>
      <c r="H237" s="327"/>
      <c r="I237" s="327"/>
      <c r="J237" s="327"/>
      <c r="K237" s="327"/>
      <c r="L237" s="327"/>
      <c r="M237" s="327"/>
      <c r="N237" s="327"/>
      <c r="O237" s="327"/>
      <c r="P237" s="327"/>
      <c r="Q237" s="327"/>
    </row>
    <row r="238" s="273" customFormat="1" ht="15.75">
      <c r="B238" s="273" t="s">
        <v>59</v>
      </c>
    </row>
    <row r="239" spans="2:17" s="273" customFormat="1" ht="15.75">
      <c r="B239" s="327" t="s">
        <v>595</v>
      </c>
      <c r="C239" s="327"/>
      <c r="D239" s="327"/>
      <c r="E239" s="327"/>
      <c r="F239" s="327"/>
      <c r="G239" s="327"/>
      <c r="H239" s="327"/>
      <c r="I239" s="327"/>
      <c r="J239" s="327"/>
      <c r="K239" s="327"/>
      <c r="L239" s="327"/>
      <c r="M239" s="327"/>
      <c r="N239" s="327"/>
      <c r="O239" s="327"/>
      <c r="P239" s="327"/>
      <c r="Q239" s="327"/>
    </row>
    <row r="240" s="273" customFormat="1" ht="15.75"/>
    <row r="241" spans="2:8" s="203" customFormat="1" ht="21" customHeight="1">
      <c r="B241" s="204" t="s">
        <v>90</v>
      </c>
      <c r="C241" s="216"/>
      <c r="D241" s="216"/>
      <c r="E241" s="216"/>
      <c r="F241" s="216"/>
      <c r="G241" s="216"/>
      <c r="H241" s="218"/>
    </row>
    <row r="242" spans="2:8" s="297" customFormat="1" ht="15.75">
      <c r="B242" s="216"/>
      <c r="C242" s="216"/>
      <c r="D242" s="216"/>
      <c r="E242" s="216"/>
      <c r="F242" s="216"/>
      <c r="G242" s="216"/>
      <c r="H242" s="218"/>
    </row>
    <row r="243" spans="2:12" s="297" customFormat="1" ht="15.75">
      <c r="B243" s="327" t="s">
        <v>596</v>
      </c>
      <c r="C243" s="327"/>
      <c r="D243" s="327"/>
      <c r="E243" s="327"/>
      <c r="F243" s="327"/>
      <c r="G243" s="327"/>
      <c r="H243" s="327"/>
      <c r="I243" s="327"/>
      <c r="J243" s="327"/>
      <c r="K243" s="327"/>
      <c r="L243" s="327"/>
    </row>
    <row r="244" s="297" customFormat="1" ht="15.75">
      <c r="H244" s="218"/>
    </row>
    <row r="245" spans="2:14" s="297" customFormat="1" ht="15.75">
      <c r="B245" s="327" t="s">
        <v>597</v>
      </c>
      <c r="C245" s="327"/>
      <c r="D245" s="327"/>
      <c r="E245" s="327"/>
      <c r="F245" s="327"/>
      <c r="G245" s="327"/>
      <c r="H245" s="327"/>
      <c r="I245" s="327"/>
      <c r="J245" s="327"/>
      <c r="K245" s="327"/>
      <c r="L245" s="327"/>
      <c r="M245" s="327"/>
      <c r="N245" s="327"/>
    </row>
    <row r="246" s="297" customFormat="1" ht="15.75">
      <c r="H246" s="218"/>
    </row>
    <row r="247" spans="2:14" s="297" customFormat="1" ht="15.75" customHeight="1">
      <c r="B247" s="327" t="s">
        <v>598</v>
      </c>
      <c r="C247" s="327"/>
      <c r="D247" s="327"/>
      <c r="E247" s="327"/>
      <c r="F247" s="327"/>
      <c r="G247" s="327"/>
      <c r="H247" s="327"/>
      <c r="I247" s="327"/>
      <c r="J247" s="327"/>
      <c r="K247" s="327"/>
      <c r="L247" s="327"/>
      <c r="M247" s="327"/>
      <c r="N247" s="327"/>
    </row>
    <row r="248" s="297" customFormat="1" ht="15.75">
      <c r="H248" s="218"/>
    </row>
    <row r="249" spans="2:14" s="297" customFormat="1" ht="15.75" customHeight="1">
      <c r="B249" s="327" t="s">
        <v>599</v>
      </c>
      <c r="C249" s="327"/>
      <c r="D249" s="327"/>
      <c r="E249" s="327"/>
      <c r="F249" s="327"/>
      <c r="G249" s="327"/>
      <c r="H249" s="327"/>
      <c r="I249" s="327"/>
      <c r="J249" s="327"/>
      <c r="K249" s="327"/>
      <c r="L249" s="327"/>
      <c r="M249" s="327"/>
      <c r="N249" s="327"/>
    </row>
    <row r="250" s="297" customFormat="1" ht="15.75">
      <c r="H250" s="218"/>
    </row>
    <row r="251" spans="2:14" s="297" customFormat="1" ht="15.75" customHeight="1">
      <c r="B251" s="327" t="s">
        <v>600</v>
      </c>
      <c r="C251" s="327"/>
      <c r="D251" s="327"/>
      <c r="E251" s="327"/>
      <c r="F251" s="327"/>
      <c r="G251" s="327"/>
      <c r="H251" s="327"/>
      <c r="I251" s="327"/>
      <c r="J251" s="327"/>
      <c r="K251" s="327"/>
      <c r="L251" s="327"/>
      <c r="M251" s="327"/>
      <c r="N251" s="327"/>
    </row>
    <row r="252" s="297" customFormat="1" ht="15.75">
      <c r="H252" s="218"/>
    </row>
    <row r="253" spans="2:14" s="297" customFormat="1" ht="15.75" customHeight="1">
      <c r="B253" s="327" t="s">
        <v>601</v>
      </c>
      <c r="C253" s="327"/>
      <c r="D253" s="327"/>
      <c r="E253" s="327"/>
      <c r="F253" s="327"/>
      <c r="G253" s="327"/>
      <c r="H253" s="327"/>
      <c r="I253" s="327"/>
      <c r="J253" s="327"/>
      <c r="K253" s="327"/>
      <c r="L253" s="327"/>
      <c r="M253" s="327"/>
      <c r="N253" s="327"/>
    </row>
    <row r="254" s="297" customFormat="1" ht="15.75">
      <c r="H254" s="218"/>
    </row>
    <row r="255" spans="2:14" s="297" customFormat="1" ht="15.75" customHeight="1">
      <c r="B255" s="327" t="s">
        <v>602</v>
      </c>
      <c r="C255" s="327"/>
      <c r="D255" s="327"/>
      <c r="E255" s="327"/>
      <c r="F255" s="327"/>
      <c r="G255" s="327"/>
      <c r="H255" s="327"/>
      <c r="I255" s="327"/>
      <c r="J255" s="327"/>
      <c r="K255" s="327"/>
      <c r="L255" s="327"/>
      <c r="M255" s="327"/>
      <c r="N255" s="327"/>
    </row>
    <row r="256" s="297" customFormat="1" ht="15.75">
      <c r="H256" s="218"/>
    </row>
    <row r="257" spans="2:14" s="297" customFormat="1" ht="15.75" customHeight="1">
      <c r="B257" s="327" t="s">
        <v>603</v>
      </c>
      <c r="C257" s="327"/>
      <c r="D257" s="327"/>
      <c r="E257" s="327"/>
      <c r="F257" s="327"/>
      <c r="G257" s="327"/>
      <c r="H257" s="327"/>
      <c r="I257" s="327"/>
      <c r="J257" s="327"/>
      <c r="K257" s="327"/>
      <c r="L257" s="327"/>
      <c r="M257" s="327"/>
      <c r="N257" s="327"/>
    </row>
    <row r="258" s="297" customFormat="1" ht="15.75">
      <c r="H258" s="218"/>
    </row>
    <row r="259" spans="2:14" s="297" customFormat="1" ht="15.75" customHeight="1">
      <c r="B259" s="327" t="s">
        <v>604</v>
      </c>
      <c r="C259" s="327"/>
      <c r="D259" s="327"/>
      <c r="E259" s="327"/>
      <c r="F259" s="327"/>
      <c r="G259" s="327"/>
      <c r="H259" s="327"/>
      <c r="I259" s="327"/>
      <c r="J259" s="327"/>
      <c r="K259" s="327"/>
      <c r="L259" s="327"/>
      <c r="M259" s="327"/>
      <c r="N259" s="327"/>
    </row>
    <row r="260" s="297" customFormat="1" ht="15.75">
      <c r="H260" s="218"/>
    </row>
    <row r="261" spans="2:12" s="297" customFormat="1" ht="15.75">
      <c r="B261" s="358" t="s">
        <v>605</v>
      </c>
      <c r="C261" s="327"/>
      <c r="D261" s="327"/>
      <c r="E261" s="327"/>
      <c r="F261" s="327"/>
      <c r="G261" s="327"/>
      <c r="H261" s="327"/>
      <c r="I261" s="327"/>
      <c r="J261" s="327"/>
      <c r="K261" s="327"/>
      <c r="L261" s="327"/>
    </row>
    <row r="262" s="297" customFormat="1" ht="15.75">
      <c r="H262" s="218"/>
    </row>
    <row r="263" spans="2:12" s="297" customFormat="1" ht="15.75">
      <c r="B263" s="327" t="s">
        <v>606</v>
      </c>
      <c r="C263" s="327"/>
      <c r="D263" s="327"/>
      <c r="E263" s="327"/>
      <c r="F263" s="327"/>
      <c r="G263" s="327"/>
      <c r="H263" s="327"/>
      <c r="I263" s="327"/>
      <c r="J263" s="327"/>
      <c r="K263" s="327"/>
      <c r="L263" s="327"/>
    </row>
    <row r="264" s="297" customFormat="1" ht="15.75">
      <c r="H264" s="218"/>
    </row>
    <row r="265" spans="2:12" s="297" customFormat="1" ht="15.75">
      <c r="B265" s="327" t="s">
        <v>607</v>
      </c>
      <c r="C265" s="327"/>
      <c r="D265" s="327"/>
      <c r="E265" s="327"/>
      <c r="F265" s="327"/>
      <c r="G265" s="327"/>
      <c r="H265" s="327"/>
      <c r="I265" s="327"/>
      <c r="J265" s="327"/>
      <c r="K265" s="327"/>
      <c r="L265" s="327"/>
    </row>
    <row r="266" s="297" customFormat="1" ht="15.75">
      <c r="H266" s="218"/>
    </row>
    <row r="267" spans="2:12" s="297" customFormat="1" ht="15.75">
      <c r="B267" s="327" t="s">
        <v>608</v>
      </c>
      <c r="C267" s="327"/>
      <c r="D267" s="327"/>
      <c r="E267" s="327"/>
      <c r="F267" s="327"/>
      <c r="G267" s="327"/>
      <c r="H267" s="327"/>
      <c r="I267" s="327"/>
      <c r="J267" s="327"/>
      <c r="K267" s="327"/>
      <c r="L267" s="327"/>
    </row>
    <row r="268" s="297" customFormat="1" ht="15.75">
      <c r="H268" s="218"/>
    </row>
    <row r="269" spans="2:12" s="297" customFormat="1" ht="15.75">
      <c r="B269" s="327" t="s">
        <v>609</v>
      </c>
      <c r="C269" s="327"/>
      <c r="D269" s="327"/>
      <c r="E269" s="327"/>
      <c r="F269" s="327"/>
      <c r="G269" s="327"/>
      <c r="H269" s="327"/>
      <c r="I269" s="327"/>
      <c r="J269" s="327"/>
      <c r="K269" s="327"/>
      <c r="L269" s="327"/>
    </row>
    <row r="270" s="297" customFormat="1" ht="15.75">
      <c r="H270" s="218"/>
    </row>
    <row r="271" spans="2:12" s="297" customFormat="1" ht="15.75">
      <c r="B271" s="327" t="s">
        <v>610</v>
      </c>
      <c r="C271" s="327"/>
      <c r="D271" s="327"/>
      <c r="E271" s="327"/>
      <c r="F271" s="327"/>
      <c r="G271" s="327"/>
      <c r="H271" s="327"/>
      <c r="I271" s="327"/>
      <c r="J271" s="327"/>
      <c r="K271" s="327"/>
      <c r="L271" s="327"/>
    </row>
    <row r="272" s="297" customFormat="1" ht="15.75">
      <c r="H272" s="218"/>
    </row>
    <row r="273" spans="2:12" s="297" customFormat="1" ht="15.75">
      <c r="B273" s="327" t="s">
        <v>611</v>
      </c>
      <c r="C273" s="327"/>
      <c r="D273" s="327"/>
      <c r="E273" s="327"/>
      <c r="F273" s="327"/>
      <c r="G273" s="327"/>
      <c r="H273" s="327"/>
      <c r="I273" s="327"/>
      <c r="J273" s="327"/>
      <c r="K273" s="327"/>
      <c r="L273" s="327"/>
    </row>
    <row r="274" s="297" customFormat="1" ht="15.75">
      <c r="H274" s="218"/>
    </row>
    <row r="275" spans="2:12" s="297" customFormat="1" ht="15.75">
      <c r="B275" s="327" t="s">
        <v>612</v>
      </c>
      <c r="C275" s="327"/>
      <c r="D275" s="327"/>
      <c r="E275" s="327"/>
      <c r="F275" s="327"/>
      <c r="G275" s="327"/>
      <c r="H275" s="327"/>
      <c r="I275" s="327"/>
      <c r="J275" s="327"/>
      <c r="K275" s="327"/>
      <c r="L275" s="327"/>
    </row>
    <row r="276" s="297" customFormat="1" ht="15.75">
      <c r="H276" s="218"/>
    </row>
    <row r="277" spans="2:12" s="297" customFormat="1" ht="15.75">
      <c r="B277" s="327" t="s">
        <v>613</v>
      </c>
      <c r="C277" s="327"/>
      <c r="D277" s="327"/>
      <c r="E277" s="327"/>
      <c r="F277" s="327"/>
      <c r="G277" s="327"/>
      <c r="H277" s="327"/>
      <c r="I277" s="327"/>
      <c r="J277" s="327"/>
      <c r="K277" s="327"/>
      <c r="L277" s="327"/>
    </row>
    <row r="278" s="297" customFormat="1" ht="15.75">
      <c r="H278" s="218"/>
    </row>
    <row r="279" spans="2:8" s="203" customFormat="1" ht="15.75">
      <c r="B279" s="204" t="s">
        <v>35</v>
      </c>
      <c r="C279" s="216"/>
      <c r="D279" s="216"/>
      <c r="E279" s="216"/>
      <c r="F279" s="216"/>
      <c r="G279" s="216"/>
      <c r="H279" s="218"/>
    </row>
    <row r="280" spans="2:8" s="203" customFormat="1" ht="15.75">
      <c r="B280" s="216"/>
      <c r="C280" s="216"/>
      <c r="D280" s="216"/>
      <c r="E280" s="216"/>
      <c r="F280" s="216"/>
      <c r="G280" s="216"/>
      <c r="H280" s="218"/>
    </row>
    <row r="281" spans="2:12" s="203" customFormat="1" ht="15.75">
      <c r="B281" s="426" t="s">
        <v>616</v>
      </c>
      <c r="C281" s="425"/>
      <c r="D281" s="425"/>
      <c r="E281" s="425"/>
      <c r="F281" s="425"/>
      <c r="G281" s="425"/>
      <c r="H281" s="425"/>
      <c r="I281" s="425"/>
      <c r="J281" s="425"/>
      <c r="K281" s="425"/>
      <c r="L281" s="425"/>
    </row>
    <row r="282" s="203" customFormat="1" ht="15.75">
      <c r="H282" s="218"/>
    </row>
    <row r="283" spans="2:12" s="203" customFormat="1" ht="15.75" customHeight="1">
      <c r="B283" s="425" t="s">
        <v>617</v>
      </c>
      <c r="C283" s="425"/>
      <c r="D283" s="425"/>
      <c r="E283" s="425"/>
      <c r="F283" s="425"/>
      <c r="G283" s="425"/>
      <c r="H283" s="425"/>
      <c r="I283" s="425"/>
      <c r="J283" s="425"/>
      <c r="K283" s="425"/>
      <c r="L283" s="425"/>
    </row>
    <row r="284" s="203" customFormat="1" ht="15.75">
      <c r="H284" s="218"/>
    </row>
    <row r="285" spans="2:12" s="273" customFormat="1" ht="15.75" customHeight="1">
      <c r="B285" s="425" t="s">
        <v>618</v>
      </c>
      <c r="C285" s="425"/>
      <c r="D285" s="425"/>
      <c r="E285" s="425"/>
      <c r="F285" s="425"/>
      <c r="G285" s="425"/>
      <c r="H285" s="425"/>
      <c r="I285" s="425"/>
      <c r="J285" s="425"/>
      <c r="K285" s="425"/>
      <c r="L285" s="425"/>
    </row>
    <row r="286" s="203" customFormat="1" ht="15.75">
      <c r="H286" s="218"/>
    </row>
    <row r="287" spans="2:12" s="273" customFormat="1" ht="15.75" customHeight="1">
      <c r="B287" s="425" t="s">
        <v>619</v>
      </c>
      <c r="C287" s="425"/>
      <c r="D287" s="425"/>
      <c r="E287" s="425"/>
      <c r="F287" s="425"/>
      <c r="G287" s="425"/>
      <c r="H287" s="425"/>
      <c r="I287" s="425"/>
      <c r="J287" s="425"/>
      <c r="K287" s="425"/>
      <c r="L287" s="425"/>
    </row>
    <row r="288" s="203" customFormat="1" ht="15.75">
      <c r="H288" s="218"/>
    </row>
    <row r="289" s="273" customFormat="1" ht="15.75">
      <c r="B289" s="299" t="s">
        <v>620</v>
      </c>
    </row>
    <row r="290" s="203" customFormat="1" ht="15.75">
      <c r="H290" s="218"/>
    </row>
    <row r="291" spans="2:14" s="273" customFormat="1" ht="15.75">
      <c r="B291" s="425" t="s">
        <v>621</v>
      </c>
      <c r="C291" s="425"/>
      <c r="D291" s="425"/>
      <c r="E291" s="425"/>
      <c r="F291" s="425"/>
      <c r="G291" s="425"/>
      <c r="H291" s="425"/>
      <c r="I291" s="425"/>
      <c r="J291" s="425"/>
      <c r="K291" s="425"/>
      <c r="L291" s="425"/>
      <c r="M291" s="425"/>
      <c r="N291" s="425"/>
    </row>
    <row r="292" s="203" customFormat="1" ht="15.75">
      <c r="H292" s="218"/>
    </row>
    <row r="293" s="273" customFormat="1" ht="15.75">
      <c r="B293" s="299" t="s">
        <v>622</v>
      </c>
    </row>
    <row r="294" s="203" customFormat="1" ht="15.75">
      <c r="H294" s="218"/>
    </row>
    <row r="295" spans="2:14" s="203" customFormat="1" ht="15.75">
      <c r="B295" s="425" t="s">
        <v>623</v>
      </c>
      <c r="C295" s="425"/>
      <c r="D295" s="425"/>
      <c r="E295" s="425"/>
      <c r="F295" s="425"/>
      <c r="G295" s="425"/>
      <c r="H295" s="425"/>
      <c r="I295" s="425"/>
      <c r="J295" s="425"/>
      <c r="K295" s="425"/>
      <c r="L295" s="425"/>
      <c r="M295" s="425"/>
      <c r="N295" s="425"/>
    </row>
    <row r="296" s="203" customFormat="1" ht="15.75">
      <c r="H296" s="218"/>
    </row>
    <row r="297" spans="2:16" s="203" customFormat="1" ht="15.75">
      <c r="B297" s="425" t="s">
        <v>624</v>
      </c>
      <c r="C297" s="425"/>
      <c r="D297" s="425"/>
      <c r="E297" s="425"/>
      <c r="F297" s="425"/>
      <c r="G297" s="425"/>
      <c r="H297" s="425"/>
      <c r="I297" s="425"/>
      <c r="J297" s="425"/>
      <c r="K297" s="425"/>
      <c r="L297" s="425"/>
      <c r="M297" s="425"/>
      <c r="N297" s="425"/>
      <c r="O297" s="425"/>
      <c r="P297" s="425"/>
    </row>
    <row r="298" s="203" customFormat="1" ht="15.75">
      <c r="H298" s="218"/>
    </row>
    <row r="299" spans="2:15" s="203" customFormat="1" ht="15.75">
      <c r="B299" s="425" t="s">
        <v>625</v>
      </c>
      <c r="C299" s="425"/>
      <c r="D299" s="425"/>
      <c r="E299" s="425"/>
      <c r="F299" s="425"/>
      <c r="G299" s="425"/>
      <c r="H299" s="425"/>
      <c r="I299" s="425"/>
      <c r="J299" s="425"/>
      <c r="K299" s="425"/>
      <c r="L299" s="425"/>
      <c r="M299" s="425"/>
      <c r="N299" s="425"/>
      <c r="O299" s="425"/>
    </row>
    <row r="300" s="203" customFormat="1" ht="15.75">
      <c r="H300" s="218"/>
    </row>
    <row r="301" spans="2:15" s="273" customFormat="1" ht="15.75">
      <c r="B301" s="425" t="s">
        <v>626</v>
      </c>
      <c r="C301" s="425"/>
      <c r="D301" s="425"/>
      <c r="E301" s="425"/>
      <c r="F301" s="425"/>
      <c r="G301" s="425"/>
      <c r="H301" s="425"/>
      <c r="I301" s="425"/>
      <c r="J301" s="425"/>
      <c r="K301" s="425"/>
      <c r="L301" s="425"/>
      <c r="M301" s="425"/>
      <c r="N301" s="425"/>
      <c r="O301" s="425"/>
    </row>
    <row r="302" spans="2:12" s="203" customFormat="1" ht="15.75">
      <c r="B302" s="217"/>
      <c r="C302" s="217"/>
      <c r="D302" s="217"/>
      <c r="E302" s="217"/>
      <c r="F302" s="217"/>
      <c r="G302" s="217"/>
      <c r="H302" s="217"/>
      <c r="I302" s="217"/>
      <c r="J302" s="217"/>
      <c r="K302" s="217"/>
      <c r="L302" s="217"/>
    </row>
    <row r="303" spans="2:15" s="203" customFormat="1" ht="15.75" customHeight="1">
      <c r="B303" s="425" t="s">
        <v>627</v>
      </c>
      <c r="C303" s="425"/>
      <c r="D303" s="425"/>
      <c r="E303" s="425"/>
      <c r="F303" s="425"/>
      <c r="G303" s="425"/>
      <c r="H303" s="425"/>
      <c r="I303" s="425"/>
      <c r="J303" s="425"/>
      <c r="K303" s="425"/>
      <c r="L303" s="425"/>
      <c r="M303" s="425"/>
      <c r="N303" s="425"/>
      <c r="O303" s="425"/>
    </row>
    <row r="304" s="203" customFormat="1" ht="15.75">
      <c r="H304" s="218"/>
    </row>
    <row r="305" spans="2:13" s="203" customFormat="1" ht="15.75">
      <c r="B305" s="425" t="s">
        <v>628</v>
      </c>
      <c r="C305" s="425"/>
      <c r="D305" s="425"/>
      <c r="E305" s="425"/>
      <c r="F305" s="425"/>
      <c r="G305" s="425"/>
      <c r="H305" s="425"/>
      <c r="I305" s="425"/>
      <c r="J305" s="425"/>
      <c r="K305" s="425"/>
      <c r="L305" s="425"/>
      <c r="M305" s="425"/>
    </row>
    <row r="306" s="203" customFormat="1" ht="15.75">
      <c r="H306" s="218"/>
    </row>
    <row r="307" spans="2:13" s="203" customFormat="1" ht="15.75">
      <c r="B307" s="425" t="s">
        <v>629</v>
      </c>
      <c r="C307" s="425"/>
      <c r="D307" s="425"/>
      <c r="E307" s="425"/>
      <c r="F307" s="425"/>
      <c r="G307" s="425"/>
      <c r="H307" s="425"/>
      <c r="I307" s="425"/>
      <c r="J307" s="425"/>
      <c r="K307" s="425"/>
      <c r="L307" s="425"/>
      <c r="M307" s="425"/>
    </row>
    <row r="308" s="203" customFormat="1" ht="15.75">
      <c r="H308" s="218"/>
    </row>
    <row r="309" spans="2:12" s="203" customFormat="1" ht="15.75">
      <c r="B309" s="425" t="s">
        <v>630</v>
      </c>
      <c r="C309" s="425"/>
      <c r="D309" s="425"/>
      <c r="E309" s="425"/>
      <c r="F309" s="425"/>
      <c r="G309" s="425"/>
      <c r="H309" s="425"/>
      <c r="I309" s="425"/>
      <c r="J309" s="425"/>
      <c r="K309" s="425"/>
      <c r="L309" s="425"/>
    </row>
    <row r="310" s="203" customFormat="1" ht="15.75">
      <c r="H310" s="218"/>
    </row>
    <row r="311" spans="2:14" s="203" customFormat="1" ht="15.75">
      <c r="B311" s="425" t="s">
        <v>631</v>
      </c>
      <c r="C311" s="425"/>
      <c r="D311" s="425"/>
      <c r="E311" s="425"/>
      <c r="F311" s="425"/>
      <c r="G311" s="425"/>
      <c r="H311" s="425"/>
      <c r="I311" s="425"/>
      <c r="J311" s="425"/>
      <c r="K311" s="425"/>
      <c r="L311" s="425"/>
      <c r="M311" s="425"/>
      <c r="N311" s="425"/>
    </row>
    <row r="312" s="203" customFormat="1" ht="15.75">
      <c r="H312" s="218"/>
    </row>
    <row r="313" spans="2:12" s="203" customFormat="1" ht="15.75">
      <c r="B313" s="425" t="s">
        <v>632</v>
      </c>
      <c r="C313" s="425"/>
      <c r="D313" s="425"/>
      <c r="E313" s="425"/>
      <c r="F313" s="425"/>
      <c r="G313" s="425"/>
      <c r="H313" s="425"/>
      <c r="I313" s="425"/>
      <c r="J313" s="425"/>
      <c r="K313" s="425"/>
      <c r="L313" s="425"/>
    </row>
    <row r="314" s="203" customFormat="1" ht="15.75">
      <c r="H314" s="218"/>
    </row>
    <row r="315" spans="2:14" s="203" customFormat="1" ht="15.75">
      <c r="B315" s="425" t="s">
        <v>633</v>
      </c>
      <c r="C315" s="425"/>
      <c r="D315" s="425"/>
      <c r="E315" s="425"/>
      <c r="F315" s="425"/>
      <c r="G315" s="425"/>
      <c r="H315" s="425"/>
      <c r="I315" s="425"/>
      <c r="J315" s="425"/>
      <c r="K315" s="425"/>
      <c r="L315" s="425"/>
      <c r="M315" s="425"/>
      <c r="N315" s="425"/>
    </row>
    <row r="316" s="203" customFormat="1" ht="15.75">
      <c r="H316" s="218"/>
    </row>
    <row r="317" spans="2:15" s="203" customFormat="1" ht="15.75">
      <c r="B317" s="425" t="s">
        <v>634</v>
      </c>
      <c r="C317" s="425"/>
      <c r="D317" s="425"/>
      <c r="E317" s="425"/>
      <c r="F317" s="425"/>
      <c r="G317" s="425"/>
      <c r="H317" s="425"/>
      <c r="I317" s="425"/>
      <c r="J317" s="425"/>
      <c r="K317" s="425"/>
      <c r="L317" s="425"/>
      <c r="M317" s="425"/>
      <c r="N317" s="425"/>
      <c r="O317" s="425"/>
    </row>
    <row r="318" s="203" customFormat="1" ht="15.75">
      <c r="H318" s="218"/>
    </row>
    <row r="319" spans="2:15" s="203" customFormat="1" ht="15.75">
      <c r="B319" s="425" t="s">
        <v>635</v>
      </c>
      <c r="C319" s="425"/>
      <c r="D319" s="425"/>
      <c r="E319" s="425"/>
      <c r="F319" s="425"/>
      <c r="G319" s="425"/>
      <c r="H319" s="425"/>
      <c r="I319" s="425"/>
      <c r="J319" s="425"/>
      <c r="K319" s="425"/>
      <c r="L319" s="425"/>
      <c r="M319" s="425"/>
      <c r="N319" s="425"/>
      <c r="O319" s="425"/>
    </row>
    <row r="320" s="273" customFormat="1" ht="15.75"/>
    <row r="321" spans="2:12" s="273" customFormat="1" ht="15.75">
      <c r="B321" s="425" t="s">
        <v>636</v>
      </c>
      <c r="C321" s="425"/>
      <c r="D321" s="425"/>
      <c r="E321" s="425"/>
      <c r="F321" s="425"/>
      <c r="G321" s="425"/>
      <c r="H321" s="425"/>
      <c r="I321" s="425"/>
      <c r="J321" s="425"/>
      <c r="K321" s="425"/>
      <c r="L321" s="425"/>
    </row>
    <row r="322" s="273" customFormat="1" ht="15.75">
      <c r="H322" s="218"/>
    </row>
    <row r="323" spans="2:14" s="273" customFormat="1" ht="15.75">
      <c r="B323" s="425" t="s">
        <v>637</v>
      </c>
      <c r="C323" s="425"/>
      <c r="D323" s="425"/>
      <c r="E323" s="425"/>
      <c r="F323" s="425"/>
      <c r="G323" s="425"/>
      <c r="H323" s="425"/>
      <c r="I323" s="425"/>
      <c r="J323" s="425"/>
      <c r="K323" s="425"/>
      <c r="L323" s="425"/>
      <c r="M323" s="425"/>
      <c r="N323" s="425"/>
    </row>
    <row r="324" s="273" customFormat="1" ht="15.75">
      <c r="H324" s="218"/>
    </row>
    <row r="325" spans="2:12" s="273" customFormat="1" ht="15.75">
      <c r="B325" s="425" t="s">
        <v>638</v>
      </c>
      <c r="C325" s="425"/>
      <c r="D325" s="425"/>
      <c r="E325" s="425"/>
      <c r="F325" s="425"/>
      <c r="G325" s="425"/>
      <c r="H325" s="425"/>
      <c r="I325" s="425"/>
      <c r="J325" s="425"/>
      <c r="K325" s="425"/>
      <c r="L325" s="425"/>
    </row>
    <row r="326" s="273" customFormat="1" ht="15.75">
      <c r="H326" s="218"/>
    </row>
    <row r="327" spans="2:14" s="273" customFormat="1" ht="15.75">
      <c r="B327" s="425" t="s">
        <v>639</v>
      </c>
      <c r="C327" s="425"/>
      <c r="D327" s="425"/>
      <c r="E327" s="425"/>
      <c r="F327" s="425"/>
      <c r="G327" s="425"/>
      <c r="H327" s="425"/>
      <c r="I327" s="425"/>
      <c r="J327" s="425"/>
      <c r="K327" s="425"/>
      <c r="L327" s="425"/>
      <c r="M327" s="425"/>
      <c r="N327" s="425"/>
    </row>
    <row r="328" s="273" customFormat="1" ht="15.75">
      <c r="H328" s="218"/>
    </row>
    <row r="329" spans="2:15" s="273" customFormat="1" ht="15.75">
      <c r="B329" s="425" t="s">
        <v>640</v>
      </c>
      <c r="C329" s="425"/>
      <c r="D329" s="425"/>
      <c r="E329" s="425"/>
      <c r="F329" s="425"/>
      <c r="G329" s="425"/>
      <c r="H329" s="425"/>
      <c r="I329" s="425"/>
      <c r="J329" s="425"/>
      <c r="K329" s="425"/>
      <c r="L329" s="425"/>
      <c r="M329" s="425"/>
      <c r="N329" s="425"/>
      <c r="O329" s="425"/>
    </row>
    <row r="330" s="273" customFormat="1" ht="15.75">
      <c r="H330" s="218"/>
    </row>
    <row r="331" spans="2:15" s="273" customFormat="1" ht="15.75">
      <c r="B331" s="425" t="s">
        <v>641</v>
      </c>
      <c r="C331" s="425"/>
      <c r="D331" s="425"/>
      <c r="E331" s="425"/>
      <c r="F331" s="425"/>
      <c r="G331" s="425"/>
      <c r="H331" s="425"/>
      <c r="I331" s="425"/>
      <c r="J331" s="425"/>
      <c r="K331" s="425"/>
      <c r="L331" s="425"/>
      <c r="M331" s="425"/>
      <c r="N331" s="425"/>
      <c r="O331" s="425"/>
    </row>
    <row r="332" s="273" customFormat="1" ht="15.75">
      <c r="H332" s="218"/>
    </row>
    <row r="333" spans="2:14" s="273" customFormat="1" ht="15.75">
      <c r="B333" s="425" t="s">
        <v>642</v>
      </c>
      <c r="C333" s="425"/>
      <c r="D333" s="425"/>
      <c r="E333" s="425"/>
      <c r="F333" s="425"/>
      <c r="G333" s="425"/>
      <c r="H333" s="425"/>
      <c r="I333" s="425"/>
      <c r="J333" s="425"/>
      <c r="K333" s="425"/>
      <c r="L333" s="425"/>
      <c r="M333" s="425"/>
      <c r="N333" s="425"/>
    </row>
    <row r="334" s="273" customFormat="1" ht="15.75">
      <c r="H334" s="218"/>
    </row>
    <row r="335" spans="2:14" s="273" customFormat="1" ht="15.75">
      <c r="B335" s="425" t="s">
        <v>644</v>
      </c>
      <c r="C335" s="425"/>
      <c r="D335" s="425"/>
      <c r="E335" s="425"/>
      <c r="F335" s="425"/>
      <c r="G335" s="425"/>
      <c r="H335" s="425"/>
      <c r="I335" s="425"/>
      <c r="J335" s="425"/>
      <c r="K335" s="425"/>
      <c r="L335" s="425"/>
      <c r="M335" s="425"/>
      <c r="N335" s="425"/>
    </row>
    <row r="336" s="273" customFormat="1" ht="15.75">
      <c r="H336" s="218"/>
    </row>
    <row r="337" spans="2:15" s="273" customFormat="1" ht="15.75">
      <c r="B337" s="425" t="s">
        <v>643</v>
      </c>
      <c r="C337" s="425"/>
      <c r="D337" s="425"/>
      <c r="E337" s="425"/>
      <c r="F337" s="425"/>
      <c r="G337" s="425"/>
      <c r="H337" s="425"/>
      <c r="I337" s="425"/>
      <c r="J337" s="425"/>
      <c r="K337" s="425"/>
      <c r="L337" s="425"/>
      <c r="M337" s="425"/>
      <c r="N337" s="425"/>
      <c r="O337" s="425"/>
    </row>
    <row r="338" s="273" customFormat="1" ht="15.75"/>
    <row r="339" spans="2:22" ht="15.75">
      <c r="B339" s="346" t="s">
        <v>39</v>
      </c>
      <c r="C339" s="346"/>
      <c r="D339" s="346"/>
      <c r="E339" s="346"/>
      <c r="F339" s="346"/>
      <c r="G339" s="346"/>
      <c r="H339" s="346"/>
      <c r="I339" s="346"/>
      <c r="J339" s="346"/>
      <c r="K339" s="346"/>
      <c r="L339" s="346"/>
      <c r="M339" s="346"/>
      <c r="N339" s="347"/>
      <c r="O339" s="347"/>
      <c r="P339" s="347"/>
      <c r="Q339" s="347"/>
      <c r="R339" s="347"/>
      <c r="S339" s="347"/>
      <c r="T339" s="347"/>
      <c r="U339" s="347"/>
      <c r="V339" s="347"/>
    </row>
    <row r="340" spans="1:20" ht="15.75">
      <c r="A340" s="12"/>
      <c r="B340" s="53"/>
      <c r="C340" s="54"/>
      <c r="D340" s="54"/>
      <c r="E340" s="54"/>
      <c r="F340" s="54"/>
      <c r="G340" s="54"/>
      <c r="H340" s="54"/>
      <c r="I340" s="54"/>
      <c r="J340" s="54"/>
      <c r="K340" s="54"/>
      <c r="L340" s="54"/>
      <c r="M340" s="54"/>
      <c r="T340" s="39"/>
    </row>
    <row r="341" spans="1:22" ht="64.5" customHeight="1">
      <c r="A341" s="12"/>
      <c r="B341" s="340" t="s">
        <v>645</v>
      </c>
      <c r="C341" s="348"/>
      <c r="D341" s="348"/>
      <c r="E341" s="348"/>
      <c r="F341" s="348"/>
      <c r="G341" s="348"/>
      <c r="H341" s="348"/>
      <c r="I341" s="348"/>
      <c r="J341" s="348"/>
      <c r="K341" s="348"/>
      <c r="L341" s="348"/>
      <c r="M341" s="348"/>
      <c r="N341" s="334"/>
      <c r="O341" s="334"/>
      <c r="P341" s="334"/>
      <c r="Q341" s="334"/>
      <c r="R341" s="334"/>
      <c r="S341" s="334"/>
      <c r="T341" s="334"/>
      <c r="U341" s="334"/>
      <c r="V341" s="334"/>
    </row>
    <row r="342" spans="1:20" ht="15.75">
      <c r="A342" s="12"/>
      <c r="B342" s="13"/>
      <c r="C342" s="50"/>
      <c r="D342" s="50"/>
      <c r="E342" s="50"/>
      <c r="F342" s="50"/>
      <c r="G342" s="50"/>
      <c r="H342" s="50"/>
      <c r="I342" s="50"/>
      <c r="J342" s="50"/>
      <c r="K342" s="50"/>
      <c r="L342" s="50"/>
      <c r="M342" s="50"/>
      <c r="T342" s="39"/>
    </row>
    <row r="343" spans="1:20" s="191" customFormat="1" ht="30.75" customHeight="1">
      <c r="A343" s="276"/>
      <c r="B343" s="382" t="s">
        <v>647</v>
      </c>
      <c r="C343" s="383"/>
      <c r="D343" s="383"/>
      <c r="E343" s="383"/>
      <c r="F343" s="383"/>
      <c r="G343" s="383"/>
      <c r="H343" s="383"/>
      <c r="I343" s="383"/>
      <c r="J343" s="383"/>
      <c r="K343" s="383"/>
      <c r="L343" s="383"/>
      <c r="M343" s="383"/>
      <c r="T343" s="39"/>
    </row>
    <row r="344" spans="1:22" s="191" customFormat="1" ht="64.5" customHeight="1">
      <c r="A344" s="276"/>
      <c r="B344" s="340" t="s">
        <v>648</v>
      </c>
      <c r="C344" s="348"/>
      <c r="D344" s="348"/>
      <c r="E344" s="348"/>
      <c r="F344" s="348"/>
      <c r="G344" s="348"/>
      <c r="H344" s="348"/>
      <c r="I344" s="348"/>
      <c r="J344" s="348"/>
      <c r="K344" s="348"/>
      <c r="L344" s="348"/>
      <c r="M344" s="348"/>
      <c r="N344" s="334"/>
      <c r="O344" s="334"/>
      <c r="P344" s="334"/>
      <c r="Q344" s="334"/>
      <c r="R344" s="334"/>
      <c r="S344" s="334"/>
      <c r="T344" s="334"/>
      <c r="U344" s="334"/>
      <c r="V344" s="334"/>
    </row>
    <row r="345" spans="1:20" s="191" customFormat="1" ht="15.75">
      <c r="A345" s="276"/>
      <c r="B345" s="274"/>
      <c r="C345" s="275"/>
      <c r="D345" s="275"/>
      <c r="E345" s="275"/>
      <c r="F345" s="275"/>
      <c r="G345" s="275"/>
      <c r="H345" s="275"/>
      <c r="I345" s="275"/>
      <c r="J345" s="275"/>
      <c r="K345" s="275"/>
      <c r="L345" s="275"/>
      <c r="M345" s="275"/>
      <c r="T345" s="39"/>
    </row>
    <row r="346" spans="1:20" ht="33" customHeight="1">
      <c r="A346" s="12"/>
      <c r="B346" s="371" t="s">
        <v>646</v>
      </c>
      <c r="C346" s="372"/>
      <c r="D346" s="372"/>
      <c r="E346" s="372"/>
      <c r="F346" s="372"/>
      <c r="G346" s="372"/>
      <c r="H346" s="372"/>
      <c r="I346" s="372"/>
      <c r="J346" s="372"/>
      <c r="K346" s="372"/>
      <c r="L346" s="372"/>
      <c r="M346" s="372"/>
      <c r="T346" s="39"/>
    </row>
    <row r="347" spans="1:22" ht="87.75" customHeight="1">
      <c r="A347" s="12"/>
      <c r="B347" s="359" t="s">
        <v>746</v>
      </c>
      <c r="C347" s="348"/>
      <c r="D347" s="348"/>
      <c r="E347" s="348"/>
      <c r="F347" s="348"/>
      <c r="G347" s="348"/>
      <c r="H347" s="348"/>
      <c r="I347" s="348"/>
      <c r="J347" s="348"/>
      <c r="K347" s="348"/>
      <c r="L347" s="348"/>
      <c r="M347" s="348"/>
      <c r="N347" s="334"/>
      <c r="O347" s="334"/>
      <c r="P347" s="334"/>
      <c r="Q347" s="334"/>
      <c r="R347" s="334"/>
      <c r="S347" s="334"/>
      <c r="T347" s="334"/>
      <c r="U347" s="334"/>
      <c r="V347" s="334"/>
    </row>
    <row r="348" spans="1:20" ht="15.75">
      <c r="A348" s="12"/>
      <c r="B348" s="13"/>
      <c r="C348" s="50"/>
      <c r="D348" s="50"/>
      <c r="E348" s="50"/>
      <c r="F348" s="50"/>
      <c r="G348" s="50"/>
      <c r="H348" s="50"/>
      <c r="I348" s="50"/>
      <c r="J348" s="50"/>
      <c r="K348" s="50"/>
      <c r="L348" s="50"/>
      <c r="M348" s="50"/>
      <c r="T348" s="39"/>
    </row>
    <row r="349" spans="1:22" ht="66.75" customHeight="1">
      <c r="A349" s="12"/>
      <c r="B349" s="359" t="s">
        <v>649</v>
      </c>
      <c r="C349" s="320"/>
      <c r="D349" s="320"/>
      <c r="E349" s="320"/>
      <c r="F349" s="320"/>
      <c r="G349" s="320"/>
      <c r="H349" s="320"/>
      <c r="I349" s="320"/>
      <c r="J349" s="320"/>
      <c r="K349" s="320"/>
      <c r="L349" s="320"/>
      <c r="M349" s="320"/>
      <c r="N349" s="334"/>
      <c r="O349" s="334"/>
      <c r="P349" s="334"/>
      <c r="Q349" s="334"/>
      <c r="R349" s="334"/>
      <c r="S349" s="334"/>
      <c r="T349" s="334"/>
      <c r="U349" s="334"/>
      <c r="V349" s="334"/>
    </row>
    <row r="350" spans="1:20" ht="15.75">
      <c r="A350" s="12"/>
      <c r="B350" s="13"/>
      <c r="C350" s="50"/>
      <c r="D350" s="50"/>
      <c r="E350" s="50"/>
      <c r="F350" s="50"/>
      <c r="G350" s="50"/>
      <c r="H350" s="50"/>
      <c r="I350" s="50"/>
      <c r="J350" s="50"/>
      <c r="K350" s="50"/>
      <c r="L350" s="50"/>
      <c r="M350" s="50"/>
      <c r="T350" s="39"/>
    </row>
    <row r="351" spans="1:20" ht="15.75">
      <c r="A351" s="12"/>
      <c r="B351" s="285" t="s">
        <v>495</v>
      </c>
      <c r="C351" s="50"/>
      <c r="D351" s="50"/>
      <c r="E351" s="50"/>
      <c r="F351" s="50"/>
      <c r="G351" s="50"/>
      <c r="H351" s="50"/>
      <c r="I351" s="50"/>
      <c r="J351" s="50"/>
      <c r="K351" s="50"/>
      <c r="L351" s="50"/>
      <c r="M351" s="50"/>
      <c r="T351" s="39"/>
    </row>
    <row r="352" spans="2:13" ht="15" customHeight="1" hidden="1">
      <c r="B352" s="368" t="s">
        <v>296</v>
      </c>
      <c r="C352" s="341"/>
      <c r="D352" s="341"/>
      <c r="E352" s="341"/>
      <c r="F352" s="341"/>
      <c r="G352" s="341"/>
      <c r="H352" s="341"/>
      <c r="I352" s="341"/>
      <c r="J352" s="341"/>
      <c r="K352" s="348"/>
      <c r="L352" s="348"/>
      <c r="M352" s="348"/>
    </row>
    <row r="353" spans="2:26" s="2" customFormat="1" ht="78" customHeight="1" hidden="1">
      <c r="B353" s="42"/>
      <c r="C353" s="65" t="s">
        <v>299</v>
      </c>
      <c r="D353" s="67" t="s">
        <v>160</v>
      </c>
      <c r="E353" s="65" t="s">
        <v>297</v>
      </c>
      <c r="F353" s="68" t="s">
        <v>161</v>
      </c>
      <c r="G353" s="66" t="s">
        <v>298</v>
      </c>
      <c r="I353" s="139"/>
      <c r="J353" s="140"/>
      <c r="U353" s="22"/>
      <c r="V353" s="22"/>
      <c r="W353" s="22"/>
      <c r="X353" s="22"/>
      <c r="Y353" s="22"/>
      <c r="Z353" s="22"/>
    </row>
    <row r="354" spans="2:26" s="2" customFormat="1" ht="15" customHeight="1" hidden="1">
      <c r="B354" s="25" t="s">
        <v>53</v>
      </c>
      <c r="C354" s="150">
        <v>260609</v>
      </c>
      <c r="D354" s="146">
        <v>0.4441871853264048</v>
      </c>
      <c r="E354" s="81">
        <v>0.47</v>
      </c>
      <c r="F354" s="146">
        <v>0.5356991285930168</v>
      </c>
      <c r="G354" s="81">
        <v>0.54</v>
      </c>
      <c r="I354" s="143"/>
      <c r="J354" s="142"/>
      <c r="U354" s="22"/>
      <c r="V354" s="22"/>
      <c r="W354" s="22"/>
      <c r="X354" s="22"/>
      <c r="Y354" s="22"/>
      <c r="Z354" s="22"/>
    </row>
    <row r="355" spans="2:26" s="2" customFormat="1" ht="15" customHeight="1" hidden="1">
      <c r="B355" s="25" t="s">
        <v>38</v>
      </c>
      <c r="C355" s="150">
        <f>SUM(C356:C369)</f>
        <v>24636</v>
      </c>
      <c r="D355" s="146">
        <v>0.4342639342639343</v>
      </c>
      <c r="E355" s="81">
        <f>SUM(C356*E356+C357*E357+C358*E358+C359*E359+C360*E360+C361*E361+C362*E362+C363*E363+C364*E364+C365*E365+C366*E366+C367*E367+C368*E368+C369*E369)/C355</f>
        <v>0.4491845267088813</v>
      </c>
      <c r="F355" s="146">
        <v>0.5084337349397591</v>
      </c>
      <c r="G355" s="149">
        <f>SUM(C356*G356+C357*G357+C358*G358+C359*G359+C360*G360+C361*G361+C362*G362+C363*G363+C364*G364+C365*G365+C366*G366+C367*G367+C368*G368+C369*G369)/C355</f>
        <v>0.505002435460302</v>
      </c>
      <c r="I355" s="143"/>
      <c r="J355" s="142"/>
      <c r="U355" s="22"/>
      <c r="V355" s="22"/>
      <c r="W355" s="22"/>
      <c r="X355" s="22"/>
      <c r="Y355" s="22"/>
      <c r="Z355" s="22"/>
    </row>
    <row r="356" spans="2:26" s="2" customFormat="1" ht="15" customHeight="1" hidden="1">
      <c r="B356" s="24" t="s">
        <v>34</v>
      </c>
      <c r="C356" s="150">
        <v>492</v>
      </c>
      <c r="D356" s="146">
        <v>0.3263707571801567</v>
      </c>
      <c r="E356" s="81">
        <v>0.36</v>
      </c>
      <c r="F356" s="146">
        <v>0.5995475113122172</v>
      </c>
      <c r="G356" s="81">
        <v>0.58</v>
      </c>
      <c r="I356" s="144"/>
      <c r="J356" s="142"/>
      <c r="U356" s="22"/>
      <c r="V356" s="22"/>
      <c r="W356" s="22"/>
      <c r="X356" s="22"/>
      <c r="Y356" s="22"/>
      <c r="Z356" s="22"/>
    </row>
    <row r="357" spans="2:26" s="2" customFormat="1" ht="15" customHeight="1" hidden="1">
      <c r="B357" s="15" t="s">
        <v>133</v>
      </c>
      <c r="C357" s="150">
        <v>6671</v>
      </c>
      <c r="D357" s="146">
        <v>0.2896538959837128</v>
      </c>
      <c r="E357" s="81">
        <v>0.34</v>
      </c>
      <c r="F357" s="146">
        <v>0.42881808193376236</v>
      </c>
      <c r="G357" s="81">
        <v>0.45</v>
      </c>
      <c r="I357" s="143"/>
      <c r="J357" s="142"/>
      <c r="U357" s="22"/>
      <c r="V357" s="22"/>
      <c r="W357" s="22"/>
      <c r="X357" s="22"/>
      <c r="Y357" s="22"/>
      <c r="Z357" s="22"/>
    </row>
    <row r="358" spans="2:26" s="2" customFormat="1" ht="15" customHeight="1" hidden="1">
      <c r="B358" s="24" t="s">
        <v>134</v>
      </c>
      <c r="C358" s="150">
        <v>1081</v>
      </c>
      <c r="D358" s="146">
        <v>0.4518779342723005</v>
      </c>
      <c r="E358" s="81">
        <v>0.46</v>
      </c>
      <c r="F358" s="146">
        <v>0.5216535433070866</v>
      </c>
      <c r="G358" s="81">
        <v>0.51</v>
      </c>
      <c r="I358" s="144"/>
      <c r="J358" s="142"/>
      <c r="U358" s="22"/>
      <c r="V358" s="22"/>
      <c r="W358" s="22"/>
      <c r="X358" s="22"/>
      <c r="Y358" s="22"/>
      <c r="Z358" s="22"/>
    </row>
    <row r="359" spans="2:26" s="2" customFormat="1" ht="15" customHeight="1" hidden="1">
      <c r="B359" s="24" t="s">
        <v>135</v>
      </c>
      <c r="C359" s="150">
        <v>433</v>
      </c>
      <c r="D359" s="146">
        <v>0.29110512129380056</v>
      </c>
      <c r="E359" s="81">
        <v>0.31</v>
      </c>
      <c r="F359" s="146">
        <v>0.6583710407239819</v>
      </c>
      <c r="G359" s="81">
        <v>0.65</v>
      </c>
      <c r="I359" s="144"/>
      <c r="J359" s="142"/>
      <c r="U359" s="22"/>
      <c r="V359" s="22"/>
      <c r="W359" s="22"/>
      <c r="X359" s="22"/>
      <c r="Y359" s="22"/>
      <c r="Z359" s="22"/>
    </row>
    <row r="360" spans="2:26" s="2" customFormat="1" ht="15" customHeight="1" hidden="1">
      <c r="B360" s="24" t="s">
        <v>136</v>
      </c>
      <c r="C360" s="150">
        <v>620</v>
      </c>
      <c r="D360" s="146">
        <v>0.37522768670309653</v>
      </c>
      <c r="E360" s="81">
        <v>0.35</v>
      </c>
      <c r="F360" s="146">
        <v>0.5496894409937888</v>
      </c>
      <c r="G360" s="81">
        <v>0.55</v>
      </c>
      <c r="I360" s="144"/>
      <c r="J360" s="142"/>
      <c r="U360" s="22"/>
      <c r="V360" s="22"/>
      <c r="W360" s="22"/>
      <c r="X360" s="22"/>
      <c r="Y360" s="22"/>
      <c r="Z360" s="22"/>
    </row>
    <row r="361" spans="2:26" s="2" customFormat="1" ht="15" customHeight="1" hidden="1">
      <c r="B361" s="24" t="s">
        <v>137</v>
      </c>
      <c r="C361" s="150">
        <v>3568</v>
      </c>
      <c r="D361" s="146">
        <v>0.3198106828938472</v>
      </c>
      <c r="E361" s="81">
        <v>0.34</v>
      </c>
      <c r="F361" s="146">
        <v>0.4522527628223293</v>
      </c>
      <c r="G361" s="81">
        <v>0.43</v>
      </c>
      <c r="I361" s="144"/>
      <c r="J361" s="142"/>
      <c r="U361" s="22"/>
      <c r="V361" s="22"/>
      <c r="W361" s="22"/>
      <c r="X361" s="22"/>
      <c r="Y361" s="22"/>
      <c r="Z361" s="22"/>
    </row>
    <row r="362" spans="2:26" s="2" customFormat="1" ht="13.5" customHeight="1" hidden="1">
      <c r="B362" s="24" t="s">
        <v>138</v>
      </c>
      <c r="C362" s="150">
        <v>1648</v>
      </c>
      <c r="D362" s="146">
        <v>0.39067524115755625</v>
      </c>
      <c r="E362" s="81">
        <v>0.41</v>
      </c>
      <c r="F362" s="146">
        <v>0.4855607790463398</v>
      </c>
      <c r="G362" s="81">
        <v>0.48</v>
      </c>
      <c r="I362" s="144"/>
      <c r="J362" s="142"/>
      <c r="U362" s="22"/>
      <c r="V362" s="22"/>
      <c r="W362" s="22"/>
      <c r="X362" s="22"/>
      <c r="Y362" s="22"/>
      <c r="Z362" s="22"/>
    </row>
    <row r="363" spans="2:26" s="2" customFormat="1" ht="15" customHeight="1" hidden="1">
      <c r="B363" s="24" t="s">
        <v>139</v>
      </c>
      <c r="C363" s="150">
        <v>340</v>
      </c>
      <c r="D363" s="146">
        <v>0.14883720930232558</v>
      </c>
      <c r="E363" s="81">
        <v>0.22</v>
      </c>
      <c r="F363" s="146">
        <v>0.5358649789029536</v>
      </c>
      <c r="G363" s="81">
        <v>0.56</v>
      </c>
      <c r="I363" s="144"/>
      <c r="J363" s="142"/>
      <c r="U363" s="22"/>
      <c r="V363" s="22"/>
      <c r="W363" s="22"/>
      <c r="X363" s="22"/>
      <c r="Y363" s="22"/>
      <c r="Z363" s="22"/>
    </row>
    <row r="364" spans="2:26" s="2" customFormat="1" ht="15" customHeight="1" hidden="1">
      <c r="B364" s="24" t="s">
        <v>140</v>
      </c>
      <c r="C364" s="150">
        <v>291</v>
      </c>
      <c r="D364" s="146">
        <v>0.3838383838383838</v>
      </c>
      <c r="E364" s="81">
        <v>0.37</v>
      </c>
      <c r="F364" s="146">
        <v>0.5125</v>
      </c>
      <c r="G364" s="81">
        <v>0.43</v>
      </c>
      <c r="I364" s="144"/>
      <c r="J364" s="142"/>
      <c r="U364" s="22"/>
      <c r="V364" s="22"/>
      <c r="W364" s="22"/>
      <c r="X364" s="22"/>
      <c r="Y364" s="22"/>
      <c r="Z364" s="22"/>
    </row>
    <row r="365" spans="2:26" s="2" customFormat="1" ht="15.75" customHeight="1" hidden="1">
      <c r="B365" s="24" t="s">
        <v>141</v>
      </c>
      <c r="C365" s="150">
        <v>1234</v>
      </c>
      <c r="D365" s="146">
        <v>0.6195876288659794</v>
      </c>
      <c r="E365" s="81">
        <v>0.63</v>
      </c>
      <c r="F365" s="146">
        <v>0.6036363636363636</v>
      </c>
      <c r="G365" s="81">
        <v>0.54</v>
      </c>
      <c r="I365" s="144"/>
      <c r="J365" s="142"/>
      <c r="U365" s="22"/>
      <c r="V365" s="22"/>
      <c r="W365" s="22"/>
      <c r="X365" s="22"/>
      <c r="Y365" s="22"/>
      <c r="Z365" s="22"/>
    </row>
    <row r="366" spans="2:26" s="2" customFormat="1" ht="15" customHeight="1" hidden="1">
      <c r="B366" s="24" t="s">
        <v>142</v>
      </c>
      <c r="C366" s="150">
        <v>2265</v>
      </c>
      <c r="D366" s="146">
        <v>0.42360379346680715</v>
      </c>
      <c r="E366" s="81">
        <v>0.43</v>
      </c>
      <c r="F366" s="146">
        <v>0.5339308578745199</v>
      </c>
      <c r="G366" s="81">
        <v>0.53</v>
      </c>
      <c r="I366" s="144"/>
      <c r="J366" s="142"/>
      <c r="U366" s="22"/>
      <c r="V366" s="22"/>
      <c r="W366" s="22"/>
      <c r="X366" s="22"/>
      <c r="Y366" s="22"/>
      <c r="Z366" s="22"/>
    </row>
    <row r="367" spans="2:26" s="2" customFormat="1" ht="15.75" customHeight="1" hidden="1">
      <c r="B367" s="24" t="s">
        <v>143</v>
      </c>
      <c r="C367" s="150">
        <v>3449</v>
      </c>
      <c r="D367" s="147">
        <v>0.7087148185825703</v>
      </c>
      <c r="E367" s="81">
        <v>0.7</v>
      </c>
      <c r="F367" s="147">
        <v>0.5803921568627451</v>
      </c>
      <c r="G367" s="81">
        <v>0.59</v>
      </c>
      <c r="I367" s="144"/>
      <c r="J367" s="145"/>
      <c r="K367" s="18"/>
      <c r="L367" s="4"/>
      <c r="U367" s="22"/>
      <c r="V367" s="22"/>
      <c r="W367" s="22"/>
      <c r="X367" s="22"/>
      <c r="Y367" s="22"/>
      <c r="Z367" s="22"/>
    </row>
    <row r="368" spans="2:26" s="2" customFormat="1" ht="15" customHeight="1" hidden="1">
      <c r="B368" s="24" t="s">
        <v>144</v>
      </c>
      <c r="C368" s="150">
        <v>1922</v>
      </c>
      <c r="D368" s="147">
        <v>0.6372549019607843</v>
      </c>
      <c r="E368" s="81">
        <v>0.65</v>
      </c>
      <c r="F368" s="147">
        <v>0.5924960917144346</v>
      </c>
      <c r="G368" s="81">
        <v>0.57</v>
      </c>
      <c r="I368" s="144"/>
      <c r="J368" s="145"/>
      <c r="K368" s="18"/>
      <c r="L368" s="4"/>
      <c r="U368" s="22"/>
      <c r="V368" s="22"/>
      <c r="W368" s="22"/>
      <c r="X368" s="22"/>
      <c r="Y368" s="22"/>
      <c r="Z368" s="22"/>
    </row>
    <row r="369" spans="2:26" ht="15" customHeight="1" hidden="1">
      <c r="B369" s="24" t="s">
        <v>145</v>
      </c>
      <c r="C369" s="150">
        <v>622</v>
      </c>
      <c r="D369" s="148">
        <v>0.5104602510460251</v>
      </c>
      <c r="E369" s="81">
        <v>0.46</v>
      </c>
      <c r="F369" s="146">
        <v>0.545774647887324</v>
      </c>
      <c r="G369" s="81">
        <v>0.55</v>
      </c>
      <c r="I369" s="144"/>
      <c r="J369" s="141"/>
      <c r="K369" s="41"/>
      <c r="L369" s="2"/>
      <c r="U369" s="22"/>
      <c r="V369" s="22"/>
      <c r="W369" s="22"/>
      <c r="X369" s="22"/>
      <c r="Y369" s="22"/>
      <c r="Z369" s="22"/>
    </row>
    <row r="370" spans="11:26" ht="15.75">
      <c r="K370" s="41"/>
      <c r="U370" s="22"/>
      <c r="V370" s="22"/>
      <c r="W370" s="22"/>
      <c r="X370" s="22"/>
      <c r="Y370" s="22"/>
      <c r="Z370" s="22"/>
    </row>
    <row r="371" spans="11:26" ht="15.75">
      <c r="K371" s="41"/>
      <c r="U371" s="22"/>
      <c r="V371" s="22"/>
      <c r="W371" s="22"/>
      <c r="X371" s="22"/>
      <c r="Y371" s="22"/>
      <c r="Z371" s="22"/>
    </row>
    <row r="372" spans="11:26" ht="15.75">
      <c r="K372" s="41"/>
      <c r="U372" s="22"/>
      <c r="V372" s="22"/>
      <c r="W372" s="22"/>
      <c r="X372" s="22"/>
      <c r="Y372" s="22"/>
      <c r="Z372" s="22"/>
    </row>
    <row r="373" spans="11:26" ht="15.75">
      <c r="K373" s="41"/>
      <c r="U373" s="22"/>
      <c r="V373" s="22"/>
      <c r="W373" s="22"/>
      <c r="X373" s="22"/>
      <c r="Y373" s="22"/>
      <c r="Z373" s="22"/>
    </row>
    <row r="374" spans="11:26" ht="15.75">
      <c r="K374" s="41"/>
      <c r="U374" s="22"/>
      <c r="V374" s="22"/>
      <c r="W374" s="22"/>
      <c r="X374" s="22"/>
      <c r="Y374" s="22"/>
      <c r="Z374" s="22"/>
    </row>
    <row r="375" spans="11:26" ht="15.75">
      <c r="K375" s="41"/>
      <c r="U375" s="22"/>
      <c r="V375" s="22"/>
      <c r="W375" s="22"/>
      <c r="X375" s="22"/>
      <c r="Y375" s="22"/>
      <c r="Z375" s="22"/>
    </row>
    <row r="376" spans="11:26" ht="15.75">
      <c r="K376" s="41"/>
      <c r="U376" s="22"/>
      <c r="V376" s="22"/>
      <c r="W376" s="22"/>
      <c r="X376" s="22"/>
      <c r="Y376" s="22"/>
      <c r="Z376" s="22"/>
    </row>
    <row r="377" spans="11:26" ht="15.75">
      <c r="K377" s="41"/>
      <c r="U377" s="22"/>
      <c r="V377" s="22"/>
      <c r="W377" s="22"/>
      <c r="X377" s="22"/>
      <c r="Y377" s="22"/>
      <c r="Z377" s="22"/>
    </row>
    <row r="378" spans="11:26" ht="15.75">
      <c r="K378" s="41"/>
      <c r="U378" s="22"/>
      <c r="V378" s="22"/>
      <c r="W378" s="22"/>
      <c r="X378" s="22"/>
      <c r="Y378" s="22"/>
      <c r="Z378" s="22"/>
    </row>
    <row r="379" spans="11:26" ht="15.75">
      <c r="K379" s="41"/>
      <c r="U379" s="22"/>
      <c r="V379" s="22"/>
      <c r="W379" s="22"/>
      <c r="X379" s="22"/>
      <c r="Y379" s="22"/>
      <c r="Z379" s="22"/>
    </row>
    <row r="380" spans="11:26" ht="15.75">
      <c r="K380" s="41"/>
      <c r="U380" s="22"/>
      <c r="V380" s="22"/>
      <c r="W380" s="22"/>
      <c r="X380" s="22"/>
      <c r="Y380" s="22"/>
      <c r="Z380" s="22"/>
    </row>
    <row r="381" spans="11:26" ht="15.75">
      <c r="K381" s="41"/>
      <c r="U381" s="22"/>
      <c r="V381" s="22"/>
      <c r="W381" s="22"/>
      <c r="X381" s="22"/>
      <c r="Y381" s="22"/>
      <c r="Z381" s="22"/>
    </row>
    <row r="382" spans="11:26" ht="15.75">
      <c r="K382" s="41"/>
      <c r="U382" s="22"/>
      <c r="V382" s="22"/>
      <c r="W382" s="22"/>
      <c r="X382" s="22"/>
      <c r="Y382" s="22"/>
      <c r="Z382" s="22"/>
    </row>
    <row r="383" spans="11:26" ht="15.75">
      <c r="K383" s="41"/>
      <c r="U383" s="22"/>
      <c r="V383" s="22"/>
      <c r="W383" s="22"/>
      <c r="X383" s="22"/>
      <c r="Y383" s="22"/>
      <c r="Z383" s="22"/>
    </row>
    <row r="384" spans="2:26" ht="15.75">
      <c r="B384" s="191" t="s">
        <v>300</v>
      </c>
      <c r="K384" s="41"/>
      <c r="U384" s="22"/>
      <c r="V384" s="22"/>
      <c r="W384" s="22"/>
      <c r="X384" s="22"/>
      <c r="Y384" s="22"/>
      <c r="Z384" s="22"/>
    </row>
    <row r="385" spans="2:26" s="137" customFormat="1" ht="34.5" customHeight="1">
      <c r="B385" s="341" t="s">
        <v>301</v>
      </c>
      <c r="C385" s="320"/>
      <c r="D385" s="320"/>
      <c r="E385" s="320"/>
      <c r="F385" s="320"/>
      <c r="G385" s="320"/>
      <c r="H385" s="320"/>
      <c r="I385" s="320"/>
      <c r="J385" s="320"/>
      <c r="K385" s="320"/>
      <c r="L385" s="320"/>
      <c r="M385" s="320"/>
      <c r="N385" s="320"/>
      <c r="O385" s="320"/>
      <c r="P385" s="320"/>
      <c r="U385" s="22"/>
      <c r="V385" s="22"/>
      <c r="W385" s="22"/>
      <c r="X385" s="22"/>
      <c r="Y385" s="22"/>
      <c r="Z385" s="22"/>
    </row>
    <row r="387" spans="1:20" ht="33" customHeight="1">
      <c r="A387" s="12"/>
      <c r="B387" s="371" t="s">
        <v>302</v>
      </c>
      <c r="C387" s="372"/>
      <c r="D387" s="372"/>
      <c r="E387" s="372"/>
      <c r="F387" s="372"/>
      <c r="G387" s="372"/>
      <c r="H387" s="372"/>
      <c r="I387" s="372"/>
      <c r="J387" s="372"/>
      <c r="K387" s="372"/>
      <c r="L387" s="372"/>
      <c r="M387" s="372"/>
      <c r="T387" s="39"/>
    </row>
    <row r="388" spans="1:22" ht="34.5" customHeight="1">
      <c r="A388" s="12"/>
      <c r="B388" s="359" t="s">
        <v>650</v>
      </c>
      <c r="C388" s="348"/>
      <c r="D388" s="348"/>
      <c r="E388" s="348"/>
      <c r="F388" s="348"/>
      <c r="G388" s="348"/>
      <c r="H388" s="348"/>
      <c r="I388" s="348"/>
      <c r="J388" s="348"/>
      <c r="K388" s="348"/>
      <c r="L388" s="348"/>
      <c r="M388" s="348"/>
      <c r="N388" s="334"/>
      <c r="O388" s="334"/>
      <c r="P388" s="334"/>
      <c r="Q388" s="334"/>
      <c r="R388" s="334"/>
      <c r="S388" s="334"/>
      <c r="T388" s="334"/>
      <c r="U388" s="334"/>
      <c r="V388" s="334"/>
    </row>
    <row r="389" spans="2:26" s="2" customFormat="1" ht="21" customHeight="1" hidden="1">
      <c r="B389" s="14"/>
      <c r="C389" s="6"/>
      <c r="D389" s="6"/>
      <c r="E389" s="6"/>
      <c r="F389" s="6"/>
      <c r="G389" s="6"/>
      <c r="H389" s="6"/>
      <c r="I389" s="6"/>
      <c r="J389" s="13"/>
      <c r="U389" s="22"/>
      <c r="V389" s="22"/>
      <c r="W389" s="22"/>
      <c r="X389" s="22"/>
      <c r="Y389" s="22"/>
      <c r="Z389" s="22"/>
    </row>
    <row r="390" spans="2:12" s="138" customFormat="1" ht="15" customHeight="1" hidden="1">
      <c r="B390" s="380" t="s">
        <v>304</v>
      </c>
      <c r="C390" s="380"/>
      <c r="D390" s="380"/>
      <c r="E390" s="380"/>
      <c r="F390" s="380"/>
      <c r="G390" s="380"/>
      <c r="H390" s="380"/>
      <c r="I390" s="380"/>
      <c r="J390" s="380"/>
      <c r="K390" s="380"/>
      <c r="L390" s="380"/>
    </row>
    <row r="391" spans="2:26" s="138" customFormat="1" ht="15" customHeight="1" hidden="1">
      <c r="B391" s="21"/>
      <c r="C391" s="10" t="s">
        <v>51</v>
      </c>
      <c r="D391" s="10" t="s">
        <v>62</v>
      </c>
      <c r="E391" s="10" t="s">
        <v>157</v>
      </c>
      <c r="F391" s="10" t="s">
        <v>63</v>
      </c>
      <c r="G391" s="10" t="s">
        <v>101</v>
      </c>
      <c r="H391" s="10" t="s">
        <v>100</v>
      </c>
      <c r="I391" s="10" t="s">
        <v>97</v>
      </c>
      <c r="J391" s="10" t="s">
        <v>92</v>
      </c>
      <c r="U391" s="22"/>
      <c r="V391" s="22"/>
      <c r="W391" s="22"/>
      <c r="X391" s="22"/>
      <c r="Y391" s="22"/>
      <c r="Z391" s="22"/>
    </row>
    <row r="392" spans="2:10" s="138" customFormat="1" ht="15.75" hidden="1">
      <c r="B392" s="9" t="s">
        <v>53</v>
      </c>
      <c r="C392" s="8">
        <v>62</v>
      </c>
      <c r="D392" s="8">
        <v>49</v>
      </c>
      <c r="E392" s="8">
        <v>52</v>
      </c>
      <c r="F392" s="8">
        <v>72</v>
      </c>
      <c r="G392" s="8">
        <v>75</v>
      </c>
      <c r="H392" s="8">
        <v>58</v>
      </c>
      <c r="I392" s="8">
        <v>62</v>
      </c>
      <c r="J392" s="8">
        <v>48</v>
      </c>
    </row>
    <row r="393" spans="2:10" s="138" customFormat="1" ht="15.75" hidden="1">
      <c r="B393" s="9" t="s">
        <v>64</v>
      </c>
      <c r="C393" s="8">
        <v>64</v>
      </c>
      <c r="D393" s="8">
        <v>49</v>
      </c>
      <c r="E393" s="8">
        <v>51</v>
      </c>
      <c r="F393" s="8">
        <v>76</v>
      </c>
      <c r="G393" s="8">
        <v>76</v>
      </c>
      <c r="H393" s="8">
        <v>60</v>
      </c>
      <c r="I393" s="8">
        <v>67</v>
      </c>
      <c r="J393" s="8">
        <v>48</v>
      </c>
    </row>
    <row r="394" spans="2:10" s="138" customFormat="1" ht="15.75" hidden="1">
      <c r="B394" s="9" t="s">
        <v>65</v>
      </c>
      <c r="C394" s="8">
        <v>65</v>
      </c>
      <c r="D394" s="8">
        <v>51</v>
      </c>
      <c r="E394" s="8">
        <v>51</v>
      </c>
      <c r="F394" s="8">
        <v>72</v>
      </c>
      <c r="G394" s="8">
        <v>73</v>
      </c>
      <c r="H394" s="8">
        <v>62</v>
      </c>
      <c r="I394" s="8">
        <v>68</v>
      </c>
      <c r="J394" s="8">
        <v>48</v>
      </c>
    </row>
    <row r="395" spans="2:10" s="138" customFormat="1" ht="15" customHeight="1" hidden="1">
      <c r="B395" s="24" t="s">
        <v>34</v>
      </c>
      <c r="C395" s="40">
        <v>55</v>
      </c>
      <c r="D395" s="8">
        <v>50</v>
      </c>
      <c r="E395" s="8">
        <v>62</v>
      </c>
      <c r="F395" s="8">
        <v>75</v>
      </c>
      <c r="G395" s="8" t="e">
        <f>NA()</f>
        <v>#N/A</v>
      </c>
      <c r="H395" s="8">
        <v>49</v>
      </c>
      <c r="I395" s="8">
        <v>61</v>
      </c>
      <c r="J395" s="8">
        <v>55</v>
      </c>
    </row>
    <row r="396" spans="2:10" s="138" customFormat="1" ht="15.75" hidden="1">
      <c r="B396" s="24" t="s">
        <v>60</v>
      </c>
      <c r="C396" s="40">
        <v>49</v>
      </c>
      <c r="D396" s="8">
        <v>45</v>
      </c>
      <c r="E396" s="8">
        <v>47</v>
      </c>
      <c r="F396" s="8">
        <v>83</v>
      </c>
      <c r="G396" s="8">
        <v>63</v>
      </c>
      <c r="H396" s="8">
        <v>45</v>
      </c>
      <c r="I396" s="8">
        <v>52</v>
      </c>
      <c r="J396" s="8">
        <v>45</v>
      </c>
    </row>
    <row r="397" spans="2:10" s="138" customFormat="1" ht="15.75" hidden="1">
      <c r="B397" s="24" t="s">
        <v>134</v>
      </c>
      <c r="C397" s="8">
        <v>61</v>
      </c>
      <c r="D397" s="8">
        <v>49</v>
      </c>
      <c r="E397" s="8">
        <v>43</v>
      </c>
      <c r="F397" s="8">
        <v>70</v>
      </c>
      <c r="G397" s="8">
        <v>69</v>
      </c>
      <c r="H397" s="8">
        <v>58</v>
      </c>
      <c r="I397" s="8">
        <v>63</v>
      </c>
      <c r="J397" s="8">
        <v>41</v>
      </c>
    </row>
    <row r="398" spans="2:10" s="138" customFormat="1" ht="15.75" hidden="1">
      <c r="B398" s="24" t="s">
        <v>135</v>
      </c>
      <c r="C398" s="8">
        <v>53</v>
      </c>
      <c r="D398" s="8">
        <v>51</v>
      </c>
      <c r="E398" s="8">
        <v>48</v>
      </c>
      <c r="F398" s="8">
        <v>68</v>
      </c>
      <c r="G398" s="8" t="e">
        <f>NA()</f>
        <v>#N/A</v>
      </c>
      <c r="H398" s="8">
        <v>54</v>
      </c>
      <c r="I398" s="8">
        <v>52</v>
      </c>
      <c r="J398" s="8">
        <v>48</v>
      </c>
    </row>
    <row r="399" spans="2:10" s="138" customFormat="1" ht="15.75" hidden="1">
      <c r="B399" s="24" t="s">
        <v>136</v>
      </c>
      <c r="C399" s="8">
        <v>54</v>
      </c>
      <c r="D399" s="8">
        <v>52</v>
      </c>
      <c r="E399" s="8">
        <v>45</v>
      </c>
      <c r="F399" s="8">
        <v>71</v>
      </c>
      <c r="G399" s="8">
        <v>72</v>
      </c>
      <c r="H399" s="8">
        <v>49</v>
      </c>
      <c r="I399" s="8">
        <v>58</v>
      </c>
      <c r="J399" s="8">
        <v>44</v>
      </c>
    </row>
    <row r="400" spans="2:10" s="138" customFormat="1" ht="15.75" hidden="1">
      <c r="B400" s="24" t="s">
        <v>47</v>
      </c>
      <c r="C400" s="8">
        <v>51</v>
      </c>
      <c r="D400" s="8">
        <v>42</v>
      </c>
      <c r="E400" s="8">
        <v>46</v>
      </c>
      <c r="F400" s="8">
        <v>70</v>
      </c>
      <c r="G400" s="8">
        <v>73</v>
      </c>
      <c r="H400" s="8">
        <v>46</v>
      </c>
      <c r="I400" s="8">
        <v>55</v>
      </c>
      <c r="J400" s="8">
        <v>44</v>
      </c>
    </row>
    <row r="401" spans="2:10" s="138" customFormat="1" ht="15.75" hidden="1">
      <c r="B401" s="24" t="s">
        <v>138</v>
      </c>
      <c r="C401" s="8">
        <v>61</v>
      </c>
      <c r="D401" s="8">
        <v>56</v>
      </c>
      <c r="E401" s="8">
        <v>57</v>
      </c>
      <c r="F401" s="8">
        <v>72</v>
      </c>
      <c r="G401" s="8">
        <v>70</v>
      </c>
      <c r="H401" s="8">
        <v>56</v>
      </c>
      <c r="I401" s="8">
        <v>67</v>
      </c>
      <c r="J401" s="8">
        <v>54</v>
      </c>
    </row>
    <row r="402" spans="2:26" s="151" customFormat="1" ht="15.75" hidden="1">
      <c r="B402" s="24" t="s">
        <v>30</v>
      </c>
      <c r="C402" s="8">
        <v>41</v>
      </c>
      <c r="D402" s="8">
        <v>40</v>
      </c>
      <c r="E402" s="8">
        <v>48</v>
      </c>
      <c r="F402" s="8">
        <v>71</v>
      </c>
      <c r="G402" s="8" t="e">
        <f>NA()</f>
        <v>#N/A</v>
      </c>
      <c r="H402" s="8">
        <v>41</v>
      </c>
      <c r="I402" s="8">
        <v>42</v>
      </c>
      <c r="J402" s="8">
        <v>37</v>
      </c>
      <c r="U402" s="22"/>
      <c r="V402" s="22"/>
      <c r="W402" s="22"/>
      <c r="X402" s="22"/>
      <c r="Y402" s="22"/>
      <c r="Z402" s="22"/>
    </row>
    <row r="403" spans="2:10" s="138" customFormat="1" ht="15.75" hidden="1">
      <c r="B403" s="24" t="s">
        <v>52</v>
      </c>
      <c r="C403" s="8">
        <v>49</v>
      </c>
      <c r="D403" s="8">
        <v>49</v>
      </c>
      <c r="E403" s="8">
        <v>39</v>
      </c>
      <c r="F403" s="8">
        <v>55</v>
      </c>
      <c r="G403" s="8">
        <v>33</v>
      </c>
      <c r="H403" s="8">
        <v>41</v>
      </c>
      <c r="I403" s="8">
        <v>58</v>
      </c>
      <c r="J403" s="8">
        <v>34</v>
      </c>
    </row>
    <row r="404" spans="2:10" s="138" customFormat="1" ht="15.75" hidden="1">
      <c r="B404" s="24" t="s">
        <v>141</v>
      </c>
      <c r="C404" s="8">
        <v>73</v>
      </c>
      <c r="D404" s="8">
        <v>52</v>
      </c>
      <c r="E404" s="8">
        <v>57</v>
      </c>
      <c r="F404" s="8">
        <v>82</v>
      </c>
      <c r="G404" s="8">
        <v>69</v>
      </c>
      <c r="H404" s="8">
        <v>71</v>
      </c>
      <c r="I404" s="8">
        <v>76</v>
      </c>
      <c r="J404" s="8">
        <v>45</v>
      </c>
    </row>
    <row r="405" spans="2:10" s="138" customFormat="1" ht="15.75" hidden="1">
      <c r="B405" s="24" t="s">
        <v>142</v>
      </c>
      <c r="C405" s="8">
        <v>61</v>
      </c>
      <c r="D405" s="8">
        <v>50</v>
      </c>
      <c r="E405" s="8">
        <v>54</v>
      </c>
      <c r="F405" s="8">
        <v>71</v>
      </c>
      <c r="G405" s="8">
        <v>71</v>
      </c>
      <c r="H405" s="8">
        <v>56</v>
      </c>
      <c r="I405" s="8">
        <v>66</v>
      </c>
      <c r="J405" s="8">
        <v>51</v>
      </c>
    </row>
    <row r="406" spans="2:10" s="138" customFormat="1" ht="15.75" hidden="1">
      <c r="B406" s="24" t="s">
        <v>143</v>
      </c>
      <c r="C406" s="8">
        <v>79</v>
      </c>
      <c r="D406" s="8">
        <v>57</v>
      </c>
      <c r="E406" s="8">
        <v>57</v>
      </c>
      <c r="F406" s="8">
        <v>83</v>
      </c>
      <c r="G406" s="8">
        <v>87</v>
      </c>
      <c r="H406" s="8">
        <v>76</v>
      </c>
      <c r="I406" s="8">
        <v>81</v>
      </c>
      <c r="J406" s="8">
        <v>48</v>
      </c>
    </row>
    <row r="407" spans="2:10" s="138" customFormat="1" ht="15.75" hidden="1">
      <c r="B407" s="24" t="s">
        <v>144</v>
      </c>
      <c r="C407" s="8">
        <v>74</v>
      </c>
      <c r="D407" s="8">
        <v>53</v>
      </c>
      <c r="E407" s="8">
        <v>62</v>
      </c>
      <c r="F407" s="8">
        <v>85</v>
      </c>
      <c r="G407" s="8">
        <v>77</v>
      </c>
      <c r="H407" s="8">
        <v>71</v>
      </c>
      <c r="I407" s="8">
        <v>77</v>
      </c>
      <c r="J407" s="8">
        <v>57</v>
      </c>
    </row>
    <row r="408" spans="2:10" s="138" customFormat="1" ht="15.75" hidden="1">
      <c r="B408" s="24" t="s">
        <v>145</v>
      </c>
      <c r="C408" s="8">
        <v>56</v>
      </c>
      <c r="D408" s="8">
        <v>51</v>
      </c>
      <c r="E408" s="8">
        <v>59</v>
      </c>
      <c r="F408" s="8">
        <v>57</v>
      </c>
      <c r="G408" s="8">
        <v>53</v>
      </c>
      <c r="H408" s="8">
        <v>51</v>
      </c>
      <c r="I408" s="8">
        <v>61</v>
      </c>
      <c r="J408" s="8">
        <v>35</v>
      </c>
    </row>
    <row r="409" spans="2:26" s="138" customFormat="1" ht="15.75" hidden="1">
      <c r="B409" s="14" t="s">
        <v>311</v>
      </c>
      <c r="C409" s="6"/>
      <c r="D409" s="6"/>
      <c r="E409" s="6"/>
      <c r="F409" s="6"/>
      <c r="G409" s="6"/>
      <c r="H409" s="6"/>
      <c r="I409" s="6"/>
      <c r="J409" s="6"/>
      <c r="K409" s="6"/>
      <c r="L409" s="14"/>
      <c r="U409" s="22"/>
      <c r="V409" s="22"/>
      <c r="W409" s="22"/>
      <c r="X409" s="22"/>
      <c r="Y409" s="22"/>
      <c r="Z409" s="22"/>
    </row>
    <row r="410" spans="2:26" s="138" customFormat="1" ht="15.75" hidden="1">
      <c r="B410" s="14"/>
      <c r="C410" s="6"/>
      <c r="D410" s="6"/>
      <c r="E410" s="6"/>
      <c r="F410" s="6"/>
      <c r="G410" s="6"/>
      <c r="H410" s="6"/>
      <c r="I410" s="6"/>
      <c r="J410" s="6"/>
      <c r="K410" s="6"/>
      <c r="L410" s="14"/>
      <c r="U410" s="22"/>
      <c r="V410" s="22"/>
      <c r="W410" s="22"/>
      <c r="X410" s="22"/>
      <c r="Y410" s="22"/>
      <c r="Z410" s="22"/>
    </row>
    <row r="411" spans="2:12" ht="15.75" hidden="1">
      <c r="B411" s="380" t="s">
        <v>175</v>
      </c>
      <c r="C411" s="380"/>
      <c r="D411" s="380"/>
      <c r="E411" s="380"/>
      <c r="F411" s="380"/>
      <c r="G411" s="380"/>
      <c r="H411" s="380"/>
      <c r="I411" s="380"/>
      <c r="J411" s="380"/>
      <c r="K411" s="380"/>
      <c r="L411" s="380"/>
    </row>
    <row r="412" spans="2:26" ht="15" customHeight="1" hidden="1">
      <c r="B412" s="21"/>
      <c r="C412" s="10" t="s">
        <v>51</v>
      </c>
      <c r="D412" s="10" t="s">
        <v>62</v>
      </c>
      <c r="E412" s="10" t="s">
        <v>157</v>
      </c>
      <c r="F412" s="10" t="s">
        <v>63</v>
      </c>
      <c r="G412" s="10" t="s">
        <v>101</v>
      </c>
      <c r="H412" s="10" t="s">
        <v>100</v>
      </c>
      <c r="I412" s="10" t="s">
        <v>97</v>
      </c>
      <c r="J412" s="10" t="s">
        <v>92</v>
      </c>
      <c r="U412" s="22"/>
      <c r="V412" s="22"/>
      <c r="W412" s="22"/>
      <c r="X412" s="22"/>
      <c r="Y412" s="22"/>
      <c r="Z412" s="22"/>
    </row>
    <row r="413" spans="2:26" ht="15.75" hidden="1">
      <c r="B413" s="9" t="s">
        <v>53</v>
      </c>
      <c r="C413" s="8">
        <v>59</v>
      </c>
      <c r="D413" s="8">
        <v>44</v>
      </c>
      <c r="E413" s="8">
        <v>48</v>
      </c>
      <c r="F413" s="8">
        <v>70</v>
      </c>
      <c r="G413" s="8">
        <v>73</v>
      </c>
      <c r="H413" s="8">
        <v>55</v>
      </c>
      <c r="I413" s="8">
        <v>63</v>
      </c>
      <c r="J413" s="8">
        <v>44</v>
      </c>
      <c r="U413" s="22"/>
      <c r="V413" s="22"/>
      <c r="W413" s="22"/>
      <c r="X413" s="22"/>
      <c r="Y413" s="22"/>
      <c r="Z413" s="22"/>
    </row>
    <row r="414" spans="2:26" ht="15.75" hidden="1">
      <c r="B414" s="9" t="s">
        <v>64</v>
      </c>
      <c r="C414" s="8">
        <v>62</v>
      </c>
      <c r="D414" s="8">
        <v>47</v>
      </c>
      <c r="E414" s="8">
        <v>48</v>
      </c>
      <c r="F414" s="8">
        <v>74</v>
      </c>
      <c r="G414" s="8">
        <v>75</v>
      </c>
      <c r="H414" s="8">
        <v>59</v>
      </c>
      <c r="I414" s="8">
        <v>65</v>
      </c>
      <c r="J414" s="8">
        <v>45</v>
      </c>
      <c r="U414" s="22"/>
      <c r="V414" s="22"/>
      <c r="W414" s="22"/>
      <c r="X414" s="22"/>
      <c r="Y414" s="22"/>
      <c r="Z414" s="22"/>
    </row>
    <row r="415" spans="2:26" ht="15.75" hidden="1">
      <c r="B415" s="9" t="s">
        <v>65</v>
      </c>
      <c r="C415" s="8">
        <v>62</v>
      </c>
      <c r="D415" s="8">
        <v>45</v>
      </c>
      <c r="E415" s="8">
        <v>48</v>
      </c>
      <c r="F415" s="8">
        <v>70</v>
      </c>
      <c r="G415" s="8">
        <v>68</v>
      </c>
      <c r="H415" s="8">
        <v>59</v>
      </c>
      <c r="I415" s="8">
        <v>65</v>
      </c>
      <c r="J415" s="8">
        <v>44</v>
      </c>
      <c r="U415" s="22"/>
      <c r="V415" s="22"/>
      <c r="W415" s="22"/>
      <c r="X415" s="22"/>
      <c r="Y415" s="22"/>
      <c r="Z415" s="22"/>
    </row>
    <row r="416" spans="2:26" ht="15" customHeight="1" hidden="1">
      <c r="B416" s="24" t="s">
        <v>34</v>
      </c>
      <c r="C416" s="40">
        <v>51</v>
      </c>
      <c r="D416" s="8">
        <v>43</v>
      </c>
      <c r="E416" s="8">
        <v>49</v>
      </c>
      <c r="F416" s="8">
        <v>72</v>
      </c>
      <c r="G416" s="8">
        <v>75</v>
      </c>
      <c r="H416" s="8">
        <v>50</v>
      </c>
      <c r="I416" s="8">
        <v>52</v>
      </c>
      <c r="J416" s="8">
        <v>41</v>
      </c>
      <c r="U416" s="22"/>
      <c r="V416" s="22"/>
      <c r="W416" s="22"/>
      <c r="X416" s="22"/>
      <c r="Y416" s="22"/>
      <c r="Z416" s="22"/>
    </row>
    <row r="417" spans="2:26" ht="15.75" hidden="1">
      <c r="B417" s="24" t="s">
        <v>60</v>
      </c>
      <c r="C417" s="40">
        <v>45</v>
      </c>
      <c r="D417" s="8">
        <v>41</v>
      </c>
      <c r="E417" s="8">
        <v>43</v>
      </c>
      <c r="F417" s="8">
        <v>77</v>
      </c>
      <c r="G417" s="8">
        <v>64</v>
      </c>
      <c r="H417" s="8">
        <v>42</v>
      </c>
      <c r="I417" s="8">
        <v>47</v>
      </c>
      <c r="J417" s="8">
        <v>40</v>
      </c>
      <c r="U417" s="22"/>
      <c r="V417" s="22"/>
      <c r="W417" s="22"/>
      <c r="X417" s="22"/>
      <c r="Y417" s="22"/>
      <c r="Z417" s="22"/>
    </row>
    <row r="418" spans="2:26" ht="15.75" hidden="1">
      <c r="B418" s="24" t="s">
        <v>134</v>
      </c>
      <c r="C418" s="8">
        <v>56</v>
      </c>
      <c r="D418" s="8">
        <v>30</v>
      </c>
      <c r="E418" s="8">
        <v>41</v>
      </c>
      <c r="F418" s="8">
        <v>62</v>
      </c>
      <c r="G418" s="8">
        <v>82</v>
      </c>
      <c r="H418" s="8">
        <v>53</v>
      </c>
      <c r="I418" s="8">
        <v>58</v>
      </c>
      <c r="J418" s="8">
        <v>34</v>
      </c>
      <c r="U418" s="22"/>
      <c r="V418" s="22"/>
      <c r="W418" s="22"/>
      <c r="X418" s="22"/>
      <c r="Y418" s="22"/>
      <c r="Z418" s="22"/>
    </row>
    <row r="419" spans="2:26" ht="15.75" hidden="1">
      <c r="B419" s="24" t="s">
        <v>135</v>
      </c>
      <c r="C419" s="8">
        <v>55</v>
      </c>
      <c r="D419" s="8">
        <v>53</v>
      </c>
      <c r="E419" s="8">
        <v>49</v>
      </c>
      <c r="F419" s="8">
        <v>77</v>
      </c>
      <c r="G419" s="8" t="e">
        <f>NA()</f>
        <v>#N/A</v>
      </c>
      <c r="H419" s="8">
        <v>49</v>
      </c>
      <c r="I419" s="8">
        <v>59</v>
      </c>
      <c r="J419" s="8">
        <v>48</v>
      </c>
      <c r="U419" s="22"/>
      <c r="V419" s="22"/>
      <c r="W419" s="22"/>
      <c r="X419" s="22"/>
      <c r="Y419" s="22"/>
      <c r="Z419" s="22"/>
    </row>
    <row r="420" spans="2:26" ht="15.75" hidden="1">
      <c r="B420" s="24" t="s">
        <v>136</v>
      </c>
      <c r="C420" s="8">
        <v>60</v>
      </c>
      <c r="D420" s="8">
        <v>57</v>
      </c>
      <c r="E420" s="8">
        <v>50</v>
      </c>
      <c r="F420" s="8">
        <v>77</v>
      </c>
      <c r="G420" s="8">
        <v>70</v>
      </c>
      <c r="H420" s="8">
        <v>56</v>
      </c>
      <c r="I420" s="8">
        <v>62</v>
      </c>
      <c r="J420" s="8">
        <v>52</v>
      </c>
      <c r="U420" s="22"/>
      <c r="V420" s="22"/>
      <c r="W420" s="22"/>
      <c r="X420" s="22"/>
      <c r="Y420" s="22"/>
      <c r="Z420" s="22"/>
    </row>
    <row r="421" spans="2:26" ht="15.75" hidden="1">
      <c r="B421" s="24" t="s">
        <v>47</v>
      </c>
      <c r="C421" s="8">
        <v>48</v>
      </c>
      <c r="D421" s="8">
        <v>38</v>
      </c>
      <c r="E421" s="8">
        <v>39</v>
      </c>
      <c r="F421" s="8">
        <v>71</v>
      </c>
      <c r="G421" s="8">
        <v>67</v>
      </c>
      <c r="H421" s="8">
        <v>44</v>
      </c>
      <c r="I421" s="8">
        <v>51</v>
      </c>
      <c r="J421" s="8">
        <v>37</v>
      </c>
      <c r="U421" s="22"/>
      <c r="V421" s="22"/>
      <c r="W421" s="22"/>
      <c r="X421" s="22"/>
      <c r="Y421" s="22"/>
      <c r="Z421" s="22"/>
    </row>
    <row r="422" spans="2:26" ht="15.75" hidden="1">
      <c r="B422" s="24" t="s">
        <v>138</v>
      </c>
      <c r="C422" s="8">
        <v>57</v>
      </c>
      <c r="D422" s="8">
        <v>42</v>
      </c>
      <c r="E422" s="8">
        <v>47</v>
      </c>
      <c r="F422" s="8">
        <v>77</v>
      </c>
      <c r="G422" s="8">
        <v>70</v>
      </c>
      <c r="H422" s="8">
        <v>55</v>
      </c>
      <c r="I422" s="8">
        <v>59</v>
      </c>
      <c r="J422" s="8">
        <v>45</v>
      </c>
      <c r="U422" s="22"/>
      <c r="V422" s="22"/>
      <c r="W422" s="22"/>
      <c r="X422" s="22"/>
      <c r="Y422" s="22"/>
      <c r="Z422" s="22"/>
    </row>
    <row r="423" spans="2:26" s="151" customFormat="1" ht="15.75" hidden="1">
      <c r="B423" s="24" t="s">
        <v>30</v>
      </c>
      <c r="C423" s="8">
        <v>37</v>
      </c>
      <c r="D423" s="8">
        <v>36</v>
      </c>
      <c r="E423" s="8">
        <v>43</v>
      </c>
      <c r="F423" s="8">
        <v>56</v>
      </c>
      <c r="G423" s="8" t="e">
        <f>NA()</f>
        <v>#N/A</v>
      </c>
      <c r="H423" s="8">
        <v>34</v>
      </c>
      <c r="I423" s="8">
        <v>39</v>
      </c>
      <c r="J423" s="8">
        <v>25</v>
      </c>
      <c r="U423" s="22"/>
      <c r="V423" s="22"/>
      <c r="W423" s="22"/>
      <c r="X423" s="22"/>
      <c r="Y423" s="22"/>
      <c r="Z423" s="22"/>
    </row>
    <row r="424" spans="2:26" ht="15.75" hidden="1">
      <c r="B424" s="24" t="s">
        <v>52</v>
      </c>
      <c r="C424" s="8">
        <v>50</v>
      </c>
      <c r="D424" s="8">
        <v>45</v>
      </c>
      <c r="E424" s="8">
        <v>42</v>
      </c>
      <c r="F424" s="8">
        <v>55</v>
      </c>
      <c r="G424" s="8">
        <v>80</v>
      </c>
      <c r="H424" s="8">
        <v>44</v>
      </c>
      <c r="I424" s="8">
        <v>56</v>
      </c>
      <c r="J424" s="8">
        <v>47</v>
      </c>
      <c r="U424" s="22"/>
      <c r="V424" s="22"/>
      <c r="W424" s="22"/>
      <c r="X424" s="22"/>
      <c r="Y424" s="22"/>
      <c r="Z424" s="22"/>
    </row>
    <row r="425" spans="2:26" ht="15.75" hidden="1">
      <c r="B425" s="24" t="s">
        <v>141</v>
      </c>
      <c r="C425" s="8">
        <v>77</v>
      </c>
      <c r="D425" s="8">
        <v>53</v>
      </c>
      <c r="E425" s="8">
        <v>64</v>
      </c>
      <c r="F425" s="8">
        <v>82</v>
      </c>
      <c r="G425" s="8">
        <v>84</v>
      </c>
      <c r="H425" s="8">
        <v>73</v>
      </c>
      <c r="I425" s="8">
        <v>80</v>
      </c>
      <c r="J425" s="8">
        <v>51</v>
      </c>
      <c r="U425" s="22"/>
      <c r="V425" s="22"/>
      <c r="W425" s="22"/>
      <c r="X425" s="22"/>
      <c r="Y425" s="22"/>
      <c r="Z425" s="22"/>
    </row>
    <row r="426" spans="2:26" ht="15.75" hidden="1">
      <c r="B426" s="24" t="s">
        <v>142</v>
      </c>
      <c r="C426" s="8">
        <v>60</v>
      </c>
      <c r="D426" s="8">
        <v>50</v>
      </c>
      <c r="E426" s="8">
        <v>51</v>
      </c>
      <c r="F426" s="8">
        <v>70</v>
      </c>
      <c r="G426" s="8">
        <v>74</v>
      </c>
      <c r="H426" s="8">
        <v>55</v>
      </c>
      <c r="I426" s="8">
        <v>65</v>
      </c>
      <c r="J426" s="8">
        <v>50</v>
      </c>
      <c r="U426" s="22"/>
      <c r="V426" s="22"/>
      <c r="W426" s="22"/>
      <c r="X426" s="22"/>
      <c r="Y426" s="22"/>
      <c r="Z426" s="22"/>
    </row>
    <row r="427" spans="2:26" ht="15.75" hidden="1">
      <c r="B427" s="24" t="s">
        <v>143</v>
      </c>
      <c r="C427" s="8">
        <v>78</v>
      </c>
      <c r="D427" s="8">
        <v>59</v>
      </c>
      <c r="E427" s="8">
        <v>49</v>
      </c>
      <c r="F427" s="8">
        <v>83</v>
      </c>
      <c r="G427" s="8">
        <v>84</v>
      </c>
      <c r="H427" s="8">
        <v>76</v>
      </c>
      <c r="I427" s="8">
        <v>80</v>
      </c>
      <c r="J427" s="8">
        <v>50</v>
      </c>
      <c r="U427" s="22"/>
      <c r="V427" s="22"/>
      <c r="W427" s="22"/>
      <c r="X427" s="22"/>
      <c r="Y427" s="22"/>
      <c r="Z427" s="22"/>
    </row>
    <row r="428" spans="2:26" ht="15.75" hidden="1">
      <c r="B428" s="24" t="s">
        <v>144</v>
      </c>
      <c r="C428" s="8">
        <v>76</v>
      </c>
      <c r="D428" s="8">
        <v>61</v>
      </c>
      <c r="E428" s="8">
        <v>59</v>
      </c>
      <c r="F428" s="8">
        <v>88</v>
      </c>
      <c r="G428" s="8">
        <v>73</v>
      </c>
      <c r="H428" s="8">
        <v>74</v>
      </c>
      <c r="I428" s="8">
        <v>78</v>
      </c>
      <c r="J428" s="8">
        <v>57</v>
      </c>
      <c r="U428" s="22"/>
      <c r="V428" s="22"/>
      <c r="W428" s="22"/>
      <c r="X428" s="22"/>
      <c r="Y428" s="22"/>
      <c r="Z428" s="22"/>
    </row>
    <row r="429" spans="2:26" ht="15.75" hidden="1">
      <c r="B429" s="24" t="s">
        <v>145</v>
      </c>
      <c r="C429" s="8">
        <v>64</v>
      </c>
      <c r="D429" s="8">
        <v>57</v>
      </c>
      <c r="E429" s="8">
        <v>54</v>
      </c>
      <c r="F429" s="8">
        <v>68</v>
      </c>
      <c r="G429" s="8">
        <v>73</v>
      </c>
      <c r="H429" s="8">
        <v>56</v>
      </c>
      <c r="I429" s="8">
        <v>73</v>
      </c>
      <c r="J429" s="8">
        <v>56</v>
      </c>
      <c r="U429" s="22"/>
      <c r="V429" s="22"/>
      <c r="W429" s="22"/>
      <c r="X429" s="22"/>
      <c r="Y429" s="22"/>
      <c r="Z429" s="22"/>
    </row>
    <row r="430" spans="2:26" ht="15.75" hidden="1">
      <c r="B430" s="14" t="s">
        <v>303</v>
      </c>
      <c r="C430" s="6"/>
      <c r="D430" s="6"/>
      <c r="E430" s="6"/>
      <c r="F430" s="6"/>
      <c r="G430" s="6"/>
      <c r="H430" s="6"/>
      <c r="I430" s="6"/>
      <c r="J430" s="6"/>
      <c r="K430" s="6"/>
      <c r="L430" s="14"/>
      <c r="U430" s="22"/>
      <c r="V430" s="22"/>
      <c r="W430" s="22"/>
      <c r="X430" s="22"/>
      <c r="Y430" s="22"/>
      <c r="Z430" s="22"/>
    </row>
    <row r="431" spans="2:26" ht="15.75" hidden="1">
      <c r="B431" s="2"/>
      <c r="C431" s="7"/>
      <c r="D431" s="23"/>
      <c r="E431" s="23"/>
      <c r="F431" s="23"/>
      <c r="G431" s="7"/>
      <c r="H431" s="7"/>
      <c r="I431" s="7"/>
      <c r="J431" s="6"/>
      <c r="K431" s="6"/>
      <c r="L431" s="14"/>
      <c r="U431" s="22"/>
      <c r="V431" s="22"/>
      <c r="W431" s="22"/>
      <c r="X431" s="22"/>
      <c r="Y431" s="22"/>
      <c r="Z431" s="22"/>
    </row>
    <row r="432" spans="2:12" ht="15.75" hidden="1">
      <c r="B432" s="380" t="s">
        <v>176</v>
      </c>
      <c r="C432" s="380"/>
      <c r="D432" s="380"/>
      <c r="E432" s="380"/>
      <c r="F432" s="380"/>
      <c r="G432" s="380"/>
      <c r="H432" s="380"/>
      <c r="I432" s="380"/>
      <c r="J432" s="380"/>
      <c r="K432" s="380"/>
      <c r="L432" s="380"/>
    </row>
    <row r="433" spans="2:26" ht="15" customHeight="1" hidden="1">
      <c r="B433" s="21"/>
      <c r="C433" s="10" t="s">
        <v>51</v>
      </c>
      <c r="D433" s="10" t="s">
        <v>62</v>
      </c>
      <c r="E433" s="10" t="s">
        <v>157</v>
      </c>
      <c r="F433" s="10" t="s">
        <v>63</v>
      </c>
      <c r="G433" s="10" t="s">
        <v>101</v>
      </c>
      <c r="H433" s="10" t="s">
        <v>100</v>
      </c>
      <c r="I433" s="10" t="s">
        <v>97</v>
      </c>
      <c r="J433" s="10" t="s">
        <v>92</v>
      </c>
      <c r="U433" s="22"/>
      <c r="V433" s="22"/>
      <c r="W433" s="22"/>
      <c r="X433" s="22"/>
      <c r="Y433" s="22"/>
      <c r="Z433" s="22"/>
    </row>
    <row r="434" spans="2:26" ht="15.75" hidden="1">
      <c r="B434" s="9" t="s">
        <v>53</v>
      </c>
      <c r="C434" s="8">
        <v>49</v>
      </c>
      <c r="D434" s="8">
        <v>34</v>
      </c>
      <c r="E434" s="8">
        <v>38</v>
      </c>
      <c r="F434" s="8">
        <v>59</v>
      </c>
      <c r="G434" s="8">
        <v>67</v>
      </c>
      <c r="H434" s="8">
        <v>44</v>
      </c>
      <c r="I434" s="8">
        <v>54</v>
      </c>
      <c r="J434" s="8">
        <v>34</v>
      </c>
      <c r="U434" s="22"/>
      <c r="V434" s="22"/>
      <c r="W434" s="22"/>
      <c r="X434" s="22"/>
      <c r="Y434" s="22"/>
      <c r="Z434" s="22"/>
    </row>
    <row r="435" spans="2:26" ht="15.75" hidden="1">
      <c r="B435" s="9" t="s">
        <v>64</v>
      </c>
      <c r="C435" s="8">
        <v>52</v>
      </c>
      <c r="D435" s="8">
        <v>35</v>
      </c>
      <c r="E435" s="8">
        <v>35</v>
      </c>
      <c r="F435" s="8">
        <v>64</v>
      </c>
      <c r="G435" s="8">
        <v>71</v>
      </c>
      <c r="H435" s="8">
        <v>47</v>
      </c>
      <c r="I435" s="8">
        <v>56</v>
      </c>
      <c r="J435" s="8">
        <v>33</v>
      </c>
      <c r="U435" s="22"/>
      <c r="V435" s="22"/>
      <c r="W435" s="22"/>
      <c r="X435" s="22"/>
      <c r="Y435" s="22"/>
      <c r="Z435" s="22"/>
    </row>
    <row r="436" spans="2:26" ht="15.75" hidden="1">
      <c r="B436" s="9" t="s">
        <v>65</v>
      </c>
      <c r="C436" s="8">
        <v>53</v>
      </c>
      <c r="D436" s="8">
        <v>37</v>
      </c>
      <c r="E436" s="8">
        <v>39</v>
      </c>
      <c r="F436" s="8">
        <v>59</v>
      </c>
      <c r="G436" s="8">
        <v>63</v>
      </c>
      <c r="H436" s="8">
        <v>49</v>
      </c>
      <c r="I436" s="8">
        <v>58</v>
      </c>
      <c r="J436" s="8">
        <v>36</v>
      </c>
      <c r="U436" s="22"/>
      <c r="V436" s="22"/>
      <c r="W436" s="22"/>
      <c r="X436" s="22"/>
      <c r="Y436" s="22"/>
      <c r="Z436" s="22"/>
    </row>
    <row r="437" spans="2:26" ht="15" customHeight="1" hidden="1">
      <c r="B437" s="24" t="s">
        <v>34</v>
      </c>
      <c r="C437" s="40">
        <v>40</v>
      </c>
      <c r="D437" s="8">
        <v>36</v>
      </c>
      <c r="E437" s="8">
        <v>41</v>
      </c>
      <c r="F437" s="8">
        <v>53</v>
      </c>
      <c r="G437" s="8">
        <v>60</v>
      </c>
      <c r="H437" s="8">
        <v>29</v>
      </c>
      <c r="I437" s="8">
        <v>51</v>
      </c>
      <c r="J437" s="8">
        <v>34</v>
      </c>
      <c r="U437" s="22"/>
      <c r="V437" s="22"/>
      <c r="W437" s="22"/>
      <c r="X437" s="22"/>
      <c r="Y437" s="22"/>
      <c r="Z437" s="22"/>
    </row>
    <row r="438" spans="2:26" ht="15.75" hidden="1">
      <c r="B438" s="24" t="s">
        <v>60</v>
      </c>
      <c r="C438" s="40">
        <v>33</v>
      </c>
      <c r="D438" s="8">
        <v>30</v>
      </c>
      <c r="E438" s="8">
        <v>29</v>
      </c>
      <c r="F438" s="8">
        <v>65</v>
      </c>
      <c r="G438" s="8">
        <v>69</v>
      </c>
      <c r="H438" s="8">
        <v>29</v>
      </c>
      <c r="I438" s="8">
        <v>36</v>
      </c>
      <c r="J438" s="8">
        <v>29</v>
      </c>
      <c r="U438" s="22"/>
      <c r="V438" s="22"/>
      <c r="W438" s="22"/>
      <c r="X438" s="22"/>
      <c r="Y438" s="22"/>
      <c r="Z438" s="22"/>
    </row>
    <row r="439" spans="2:26" ht="15.75" hidden="1">
      <c r="B439" s="24" t="s">
        <v>134</v>
      </c>
      <c r="C439" s="8">
        <v>43</v>
      </c>
      <c r="D439" s="8">
        <v>30</v>
      </c>
      <c r="E439" s="8">
        <v>29</v>
      </c>
      <c r="F439" s="8">
        <v>47</v>
      </c>
      <c r="G439" s="8">
        <v>61</v>
      </c>
      <c r="H439" s="8">
        <v>38</v>
      </c>
      <c r="I439" s="8">
        <v>48</v>
      </c>
      <c r="J439" s="8">
        <v>20</v>
      </c>
      <c r="U439" s="22"/>
      <c r="V439" s="22"/>
      <c r="W439" s="22"/>
      <c r="X439" s="22"/>
      <c r="Y439" s="22"/>
      <c r="Z439" s="22"/>
    </row>
    <row r="440" spans="2:26" ht="15.75" hidden="1">
      <c r="B440" s="24" t="s">
        <v>135</v>
      </c>
      <c r="C440" s="8">
        <v>44</v>
      </c>
      <c r="D440" s="8">
        <v>42</v>
      </c>
      <c r="E440" s="8">
        <v>41</v>
      </c>
      <c r="F440" s="8">
        <v>64</v>
      </c>
      <c r="G440" s="8" t="e">
        <f>NA()</f>
        <v>#N/A</v>
      </c>
      <c r="H440" s="8">
        <v>31</v>
      </c>
      <c r="I440" s="8">
        <v>53</v>
      </c>
      <c r="J440" s="8">
        <v>39</v>
      </c>
      <c r="U440" s="22"/>
      <c r="V440" s="22"/>
      <c r="W440" s="22"/>
      <c r="X440" s="22"/>
      <c r="Y440" s="22"/>
      <c r="Z440" s="22"/>
    </row>
    <row r="441" spans="2:26" ht="15.75" hidden="1">
      <c r="B441" s="24" t="s">
        <v>136</v>
      </c>
      <c r="C441" s="8">
        <v>47</v>
      </c>
      <c r="D441" s="8">
        <v>40</v>
      </c>
      <c r="E441" s="8">
        <v>42</v>
      </c>
      <c r="F441" s="8">
        <v>65</v>
      </c>
      <c r="G441" s="8">
        <v>56</v>
      </c>
      <c r="H441" s="8">
        <v>38</v>
      </c>
      <c r="I441" s="8">
        <v>55</v>
      </c>
      <c r="J441" s="8">
        <v>33</v>
      </c>
      <c r="U441" s="22"/>
      <c r="V441" s="22"/>
      <c r="W441" s="22"/>
      <c r="X441" s="22"/>
      <c r="Y441" s="22"/>
      <c r="Z441" s="22"/>
    </row>
    <row r="442" spans="2:26" ht="15.75" hidden="1">
      <c r="B442" s="24" t="s">
        <v>47</v>
      </c>
      <c r="C442" s="8">
        <v>40</v>
      </c>
      <c r="D442" s="8">
        <v>30</v>
      </c>
      <c r="E442" s="8">
        <v>32</v>
      </c>
      <c r="F442" s="8">
        <v>60</v>
      </c>
      <c r="G442" s="8">
        <v>59</v>
      </c>
      <c r="H442" s="8">
        <v>36</v>
      </c>
      <c r="I442" s="8">
        <v>43</v>
      </c>
      <c r="J442" s="8">
        <v>33</v>
      </c>
      <c r="U442" s="22"/>
      <c r="V442" s="22"/>
      <c r="W442" s="22"/>
      <c r="X442" s="22"/>
      <c r="Y442" s="22"/>
      <c r="Z442" s="22"/>
    </row>
    <row r="443" spans="2:26" ht="15.75" hidden="1">
      <c r="B443" s="24" t="s">
        <v>138</v>
      </c>
      <c r="C443" s="8">
        <v>45</v>
      </c>
      <c r="D443" s="8">
        <v>34</v>
      </c>
      <c r="E443" s="8">
        <v>35</v>
      </c>
      <c r="F443" s="8">
        <v>60</v>
      </c>
      <c r="G443" s="8">
        <v>67</v>
      </c>
      <c r="H443" s="8">
        <v>39</v>
      </c>
      <c r="I443" s="8">
        <v>51</v>
      </c>
      <c r="J443" s="8">
        <v>39</v>
      </c>
      <c r="U443" s="22"/>
      <c r="V443" s="22"/>
      <c r="W443" s="22"/>
      <c r="X443" s="22"/>
      <c r="Y443" s="22"/>
      <c r="Z443" s="22"/>
    </row>
    <row r="444" spans="2:26" s="151" customFormat="1" ht="15.75" hidden="1">
      <c r="B444" s="24" t="s">
        <v>30</v>
      </c>
      <c r="C444" s="8">
        <v>23</v>
      </c>
      <c r="D444" s="8">
        <v>21</v>
      </c>
      <c r="E444" s="8">
        <v>33</v>
      </c>
      <c r="F444" s="8">
        <v>18</v>
      </c>
      <c r="G444" s="8" t="e">
        <f>NA()</f>
        <v>#N/A</v>
      </c>
      <c r="H444" s="8">
        <v>18</v>
      </c>
      <c r="I444" s="8">
        <v>25</v>
      </c>
      <c r="J444" s="8">
        <v>24</v>
      </c>
      <c r="U444" s="22"/>
      <c r="V444" s="22"/>
      <c r="W444" s="22"/>
      <c r="X444" s="22"/>
      <c r="Y444" s="22"/>
      <c r="Z444" s="22"/>
    </row>
    <row r="445" spans="2:26" ht="15.75" hidden="1">
      <c r="B445" s="24" t="s">
        <v>52</v>
      </c>
      <c r="C445" s="8">
        <v>41</v>
      </c>
      <c r="D445" s="8">
        <v>44</v>
      </c>
      <c r="E445" s="8">
        <v>28</v>
      </c>
      <c r="F445" s="8">
        <v>45</v>
      </c>
      <c r="G445" s="8" t="e">
        <f>NA()</f>
        <v>#N/A</v>
      </c>
      <c r="H445" s="8">
        <v>35</v>
      </c>
      <c r="I445" s="8">
        <v>45</v>
      </c>
      <c r="J445" s="8">
        <v>17</v>
      </c>
      <c r="U445" s="22"/>
      <c r="V445" s="22"/>
      <c r="W445" s="22"/>
      <c r="X445" s="22"/>
      <c r="Y445" s="22"/>
      <c r="Z445" s="22"/>
    </row>
    <row r="446" spans="2:26" ht="15.75" hidden="1">
      <c r="B446" s="24" t="s">
        <v>141</v>
      </c>
      <c r="C446" s="8">
        <v>69</v>
      </c>
      <c r="D446" s="8">
        <v>50</v>
      </c>
      <c r="E446" s="8">
        <v>50</v>
      </c>
      <c r="F446" s="8">
        <v>75</v>
      </c>
      <c r="G446" s="8">
        <v>79</v>
      </c>
      <c r="H446" s="8">
        <v>65</v>
      </c>
      <c r="I446" s="8">
        <v>72</v>
      </c>
      <c r="J446" s="8">
        <v>49</v>
      </c>
      <c r="U446" s="22"/>
      <c r="V446" s="22"/>
      <c r="W446" s="22"/>
      <c r="X446" s="22"/>
      <c r="Y446" s="22"/>
      <c r="Z446" s="22"/>
    </row>
    <row r="447" spans="2:26" ht="15.75" hidden="1">
      <c r="B447" s="24" t="s">
        <v>142</v>
      </c>
      <c r="C447" s="8">
        <v>53</v>
      </c>
      <c r="D447" s="8">
        <v>48</v>
      </c>
      <c r="E447" s="8">
        <v>43</v>
      </c>
      <c r="F447" s="8">
        <v>59</v>
      </c>
      <c r="G447" s="8">
        <v>69</v>
      </c>
      <c r="H447" s="8">
        <v>47</v>
      </c>
      <c r="I447" s="8">
        <v>58</v>
      </c>
      <c r="J447" s="8">
        <v>38</v>
      </c>
      <c r="U447" s="22"/>
      <c r="V447" s="22"/>
      <c r="W447" s="22"/>
      <c r="X447" s="22"/>
      <c r="Y447" s="22"/>
      <c r="Z447" s="22"/>
    </row>
    <row r="448" spans="2:26" ht="15.75" hidden="1">
      <c r="B448" s="24" t="s">
        <v>143</v>
      </c>
      <c r="C448" s="8">
        <v>73</v>
      </c>
      <c r="D448" s="8">
        <v>47</v>
      </c>
      <c r="E448" s="8">
        <v>49</v>
      </c>
      <c r="F448" s="8">
        <v>76</v>
      </c>
      <c r="G448" s="8">
        <v>82</v>
      </c>
      <c r="H448" s="8">
        <v>71</v>
      </c>
      <c r="I448" s="8">
        <v>75</v>
      </c>
      <c r="J448" s="8">
        <v>38</v>
      </c>
      <c r="U448" s="22"/>
      <c r="V448" s="22"/>
      <c r="W448" s="22"/>
      <c r="X448" s="22"/>
      <c r="Y448" s="22"/>
      <c r="Z448" s="22"/>
    </row>
    <row r="449" spans="2:26" ht="15.75" hidden="1">
      <c r="B449" s="24" t="s">
        <v>144</v>
      </c>
      <c r="C449" s="8">
        <v>62</v>
      </c>
      <c r="D449" s="8">
        <v>40</v>
      </c>
      <c r="E449" s="8">
        <v>40</v>
      </c>
      <c r="F449" s="8">
        <v>73</v>
      </c>
      <c r="G449" s="8">
        <v>67</v>
      </c>
      <c r="H449" s="8">
        <v>60</v>
      </c>
      <c r="I449" s="8">
        <v>64</v>
      </c>
      <c r="J449" s="8">
        <v>39</v>
      </c>
      <c r="U449" s="22"/>
      <c r="V449" s="22"/>
      <c r="W449" s="22"/>
      <c r="X449" s="22"/>
      <c r="Y449" s="22"/>
      <c r="Z449" s="22"/>
    </row>
    <row r="450" spans="2:26" ht="15.75" hidden="1">
      <c r="B450" s="24" t="s">
        <v>145</v>
      </c>
      <c r="C450" s="8">
        <v>58</v>
      </c>
      <c r="D450" s="8">
        <v>32</v>
      </c>
      <c r="E450" s="8">
        <v>61</v>
      </c>
      <c r="F450" s="8">
        <v>61</v>
      </c>
      <c r="G450" s="8">
        <v>64</v>
      </c>
      <c r="H450" s="8">
        <v>51</v>
      </c>
      <c r="I450" s="8">
        <v>65</v>
      </c>
      <c r="J450" s="8">
        <v>47</v>
      </c>
      <c r="U450" s="22"/>
      <c r="V450" s="22"/>
      <c r="W450" s="22"/>
      <c r="X450" s="22"/>
      <c r="Y450" s="22"/>
      <c r="Z450" s="22"/>
    </row>
    <row r="451" spans="2:26" ht="15.75" hidden="1">
      <c r="B451" s="14" t="s">
        <v>48</v>
      </c>
      <c r="C451" s="6"/>
      <c r="D451" s="6"/>
      <c r="E451" s="6"/>
      <c r="F451" s="6"/>
      <c r="G451" s="6"/>
      <c r="H451" s="6"/>
      <c r="I451" s="6"/>
      <c r="J451" s="6"/>
      <c r="K451" s="6"/>
      <c r="L451" s="14"/>
      <c r="U451" s="22"/>
      <c r="V451" s="22"/>
      <c r="W451" s="22"/>
      <c r="X451" s="22"/>
      <c r="Y451" s="22"/>
      <c r="Z451" s="22"/>
    </row>
    <row r="452" spans="2:26" s="27" customFormat="1" ht="15.75" hidden="1">
      <c r="B452" s="14"/>
      <c r="C452" s="6"/>
      <c r="D452" s="6"/>
      <c r="E452" s="6"/>
      <c r="F452" s="6"/>
      <c r="G452" s="6"/>
      <c r="H452" s="6"/>
      <c r="I452" s="6"/>
      <c r="J452" s="36"/>
      <c r="K452" s="36"/>
      <c r="L452" s="26"/>
      <c r="U452" s="22"/>
      <c r="V452" s="22"/>
      <c r="W452" s="22"/>
      <c r="X452" s="22"/>
      <c r="Y452" s="22"/>
      <c r="Z452" s="22"/>
    </row>
    <row r="453" spans="2:26" ht="15" customHeight="1" hidden="1">
      <c r="B453" s="380" t="s">
        <v>177</v>
      </c>
      <c r="C453" s="380"/>
      <c r="D453" s="380"/>
      <c r="E453" s="380"/>
      <c r="F453" s="380"/>
      <c r="G453" s="380"/>
      <c r="H453" s="380"/>
      <c r="I453" s="380"/>
      <c r="J453" s="380"/>
      <c r="K453" s="380"/>
      <c r="L453" s="380"/>
      <c r="U453" s="22"/>
      <c r="V453" s="22"/>
      <c r="W453" s="22"/>
      <c r="X453" s="22"/>
      <c r="Y453" s="22"/>
      <c r="Z453" s="22"/>
    </row>
    <row r="454" spans="2:26" ht="15" customHeight="1" hidden="1">
      <c r="B454" s="10"/>
      <c r="C454" s="10" t="s">
        <v>51</v>
      </c>
      <c r="D454" s="10" t="s">
        <v>62</v>
      </c>
      <c r="E454" s="10" t="s">
        <v>157</v>
      </c>
      <c r="F454" s="10" t="s">
        <v>63</v>
      </c>
      <c r="G454" s="10" t="s">
        <v>101</v>
      </c>
      <c r="H454" s="10" t="s">
        <v>100</v>
      </c>
      <c r="I454" s="10" t="s">
        <v>97</v>
      </c>
      <c r="J454" s="10" t="s">
        <v>92</v>
      </c>
      <c r="U454" s="22"/>
      <c r="V454" s="22"/>
      <c r="W454" s="22"/>
      <c r="X454" s="22"/>
      <c r="Y454" s="22"/>
      <c r="Z454" s="22"/>
    </row>
    <row r="455" spans="2:26" ht="15.75" hidden="1">
      <c r="B455" s="9" t="s">
        <v>53</v>
      </c>
      <c r="C455" s="8">
        <v>48</v>
      </c>
      <c r="D455" s="8">
        <v>33</v>
      </c>
      <c r="E455" s="8">
        <v>36</v>
      </c>
      <c r="F455" s="8">
        <v>59</v>
      </c>
      <c r="G455" s="8">
        <v>65</v>
      </c>
      <c r="H455" s="8">
        <v>43</v>
      </c>
      <c r="I455" s="8">
        <v>53</v>
      </c>
      <c r="J455" s="8">
        <v>32</v>
      </c>
      <c r="U455" s="22"/>
      <c r="V455" s="22"/>
      <c r="W455" s="22"/>
      <c r="X455" s="22"/>
      <c r="Y455" s="22"/>
      <c r="Z455" s="22"/>
    </row>
    <row r="456" spans="2:26" ht="15.75" hidden="1">
      <c r="B456" s="9" t="s">
        <v>64</v>
      </c>
      <c r="C456" s="8">
        <v>53</v>
      </c>
      <c r="D456" s="8">
        <v>36</v>
      </c>
      <c r="E456" s="8">
        <v>35</v>
      </c>
      <c r="F456" s="8">
        <v>64</v>
      </c>
      <c r="G456" s="8">
        <v>67</v>
      </c>
      <c r="H456" s="8">
        <v>48</v>
      </c>
      <c r="I456" s="8">
        <v>57</v>
      </c>
      <c r="J456" s="8">
        <v>34</v>
      </c>
      <c r="U456" s="22"/>
      <c r="V456" s="22"/>
      <c r="W456" s="22"/>
      <c r="X456" s="22"/>
      <c r="Y456" s="22"/>
      <c r="Z456" s="22"/>
    </row>
    <row r="457" spans="2:26" ht="15.75" hidden="1">
      <c r="B457" s="9" t="s">
        <v>65</v>
      </c>
      <c r="C457" s="8">
        <v>51</v>
      </c>
      <c r="D457" s="8">
        <v>34</v>
      </c>
      <c r="E457" s="8">
        <v>36</v>
      </c>
      <c r="F457" s="8">
        <v>58</v>
      </c>
      <c r="G457" s="8">
        <v>61</v>
      </c>
      <c r="H457" s="8">
        <v>46</v>
      </c>
      <c r="I457" s="8">
        <v>56</v>
      </c>
      <c r="J457" s="8">
        <v>34</v>
      </c>
      <c r="U457" s="22"/>
      <c r="V457" s="22"/>
      <c r="W457" s="22"/>
      <c r="X457" s="22"/>
      <c r="Y457" s="22"/>
      <c r="Z457" s="22"/>
    </row>
    <row r="458" spans="2:26" ht="15" customHeight="1" hidden="1">
      <c r="B458" s="24" t="s">
        <v>34</v>
      </c>
      <c r="C458" s="40">
        <v>30</v>
      </c>
      <c r="D458" s="8">
        <v>27</v>
      </c>
      <c r="E458" s="8">
        <v>17</v>
      </c>
      <c r="F458" s="8">
        <v>41</v>
      </c>
      <c r="G458" s="8">
        <v>50</v>
      </c>
      <c r="H458" s="8">
        <v>26</v>
      </c>
      <c r="I458" s="8">
        <v>35</v>
      </c>
      <c r="J458" s="8">
        <v>29</v>
      </c>
      <c r="U458" s="22"/>
      <c r="V458" s="22"/>
      <c r="W458" s="22"/>
      <c r="X458" s="22"/>
      <c r="Y458" s="22"/>
      <c r="Z458" s="22"/>
    </row>
    <row r="459" spans="2:26" ht="15.75" hidden="1">
      <c r="B459" s="24" t="s">
        <v>60</v>
      </c>
      <c r="C459" s="40">
        <v>34</v>
      </c>
      <c r="D459" s="8">
        <v>33</v>
      </c>
      <c r="E459" s="8">
        <v>29</v>
      </c>
      <c r="F459" s="8">
        <v>62</v>
      </c>
      <c r="G459" s="8">
        <v>58</v>
      </c>
      <c r="H459" s="8">
        <v>29</v>
      </c>
      <c r="I459" s="8">
        <v>38</v>
      </c>
      <c r="J459" s="8">
        <v>29</v>
      </c>
      <c r="U459" s="22"/>
      <c r="V459" s="22"/>
      <c r="W459" s="22"/>
      <c r="X459" s="22"/>
      <c r="Y459" s="22"/>
      <c r="Z459" s="22"/>
    </row>
    <row r="460" spans="2:26" ht="15.75" hidden="1">
      <c r="B460" s="24" t="s">
        <v>134</v>
      </c>
      <c r="C460" s="8">
        <v>43</v>
      </c>
      <c r="D460" s="8">
        <v>20</v>
      </c>
      <c r="E460" s="8">
        <v>30</v>
      </c>
      <c r="F460" s="8">
        <v>49</v>
      </c>
      <c r="G460" s="8">
        <v>70</v>
      </c>
      <c r="H460" s="8">
        <v>40</v>
      </c>
      <c r="I460" s="8">
        <v>45</v>
      </c>
      <c r="J460" s="8">
        <v>29</v>
      </c>
      <c r="U460" s="22"/>
      <c r="V460" s="22"/>
      <c r="W460" s="22"/>
      <c r="X460" s="22"/>
      <c r="Y460" s="22"/>
      <c r="Z460" s="22"/>
    </row>
    <row r="461" spans="2:26" ht="15.75" hidden="1">
      <c r="B461" s="24" t="s">
        <v>135</v>
      </c>
      <c r="C461" s="8">
        <v>39</v>
      </c>
      <c r="D461" s="8">
        <v>34</v>
      </c>
      <c r="E461" s="8">
        <v>33</v>
      </c>
      <c r="F461" s="8">
        <v>57</v>
      </c>
      <c r="G461" s="8" t="e">
        <f>NA()</f>
        <v>#N/A</v>
      </c>
      <c r="H461" s="8">
        <v>34</v>
      </c>
      <c r="I461" s="8">
        <v>42</v>
      </c>
      <c r="J461" s="8">
        <v>22</v>
      </c>
      <c r="U461" s="22"/>
      <c r="V461" s="22"/>
      <c r="W461" s="22"/>
      <c r="X461" s="22"/>
      <c r="Y461" s="22"/>
      <c r="Z461" s="22"/>
    </row>
    <row r="462" spans="2:26" ht="15.75" hidden="1">
      <c r="B462" s="24" t="s">
        <v>136</v>
      </c>
      <c r="C462" s="8">
        <v>47</v>
      </c>
      <c r="D462" s="8">
        <v>38</v>
      </c>
      <c r="E462" s="8">
        <v>38</v>
      </c>
      <c r="F462" s="8">
        <v>65</v>
      </c>
      <c r="G462" s="8">
        <v>75</v>
      </c>
      <c r="H462" s="8">
        <v>43</v>
      </c>
      <c r="I462" s="8">
        <v>51</v>
      </c>
      <c r="J462" s="8">
        <v>38</v>
      </c>
      <c r="U462" s="22"/>
      <c r="V462" s="22"/>
      <c r="W462" s="22"/>
      <c r="X462" s="22"/>
      <c r="Y462" s="22"/>
      <c r="Z462" s="22"/>
    </row>
    <row r="463" spans="2:26" ht="15.75" hidden="1">
      <c r="B463" s="24" t="s">
        <v>47</v>
      </c>
      <c r="C463" s="8">
        <v>42</v>
      </c>
      <c r="D463" s="8">
        <v>31</v>
      </c>
      <c r="E463" s="8">
        <v>34</v>
      </c>
      <c r="F463" s="8">
        <v>66</v>
      </c>
      <c r="G463" s="8">
        <v>64</v>
      </c>
      <c r="H463" s="8">
        <v>38</v>
      </c>
      <c r="I463" s="8">
        <v>45</v>
      </c>
      <c r="J463" s="8">
        <v>32</v>
      </c>
      <c r="U463" s="22"/>
      <c r="V463" s="22"/>
      <c r="W463" s="22"/>
      <c r="X463" s="22"/>
      <c r="Y463" s="22"/>
      <c r="Z463" s="22"/>
    </row>
    <row r="464" spans="2:26" ht="15.75" hidden="1">
      <c r="B464" s="24" t="s">
        <v>138</v>
      </c>
      <c r="C464" s="8">
        <v>44</v>
      </c>
      <c r="D464" s="8">
        <v>40</v>
      </c>
      <c r="E464" s="8">
        <v>34</v>
      </c>
      <c r="F464" s="8">
        <v>59</v>
      </c>
      <c r="G464" s="8">
        <v>53</v>
      </c>
      <c r="H464" s="8">
        <v>37</v>
      </c>
      <c r="I464" s="8">
        <v>52</v>
      </c>
      <c r="J464" s="8">
        <v>37</v>
      </c>
      <c r="U464" s="22"/>
      <c r="V464" s="22"/>
      <c r="W464" s="22"/>
      <c r="X464" s="22"/>
      <c r="Y464" s="22"/>
      <c r="Z464" s="22"/>
    </row>
    <row r="465" spans="2:26" s="151" customFormat="1" ht="15.75" hidden="1">
      <c r="B465" s="24" t="s">
        <v>30</v>
      </c>
      <c r="C465" s="8" t="e">
        <f>NA()</f>
        <v>#N/A</v>
      </c>
      <c r="D465" s="8" t="e">
        <f>NA()</f>
        <v>#N/A</v>
      </c>
      <c r="E465" s="8" t="e">
        <f>NA()</f>
        <v>#N/A</v>
      </c>
      <c r="F465" s="8" t="e">
        <f>NA()</f>
        <v>#N/A</v>
      </c>
      <c r="G465" s="8" t="e">
        <f>NA()</f>
        <v>#N/A</v>
      </c>
      <c r="H465" s="8" t="e">
        <f>NA()</f>
        <v>#N/A</v>
      </c>
      <c r="I465" s="8" t="e">
        <f>NA()</f>
        <v>#N/A</v>
      </c>
      <c r="J465" s="8" t="e">
        <f>NA()</f>
        <v>#N/A</v>
      </c>
      <c r="U465" s="22"/>
      <c r="V465" s="22"/>
      <c r="W465" s="22"/>
      <c r="X465" s="22"/>
      <c r="Y465" s="22"/>
      <c r="Z465" s="22"/>
    </row>
    <row r="466" spans="2:26" ht="15.75" hidden="1">
      <c r="B466" s="24" t="s">
        <v>52</v>
      </c>
      <c r="C466" s="8">
        <v>33</v>
      </c>
      <c r="D466" s="8">
        <v>25</v>
      </c>
      <c r="E466" s="8">
        <v>36</v>
      </c>
      <c r="F466" s="8">
        <v>34</v>
      </c>
      <c r="G466" s="8" t="e">
        <f>NA()</f>
        <v>#N/A</v>
      </c>
      <c r="H466" s="8">
        <v>29</v>
      </c>
      <c r="I466" s="8">
        <v>37</v>
      </c>
      <c r="J466" s="8">
        <v>34</v>
      </c>
      <c r="U466" s="22"/>
      <c r="V466" s="22"/>
      <c r="W466" s="22"/>
      <c r="X466" s="22"/>
      <c r="Y466" s="22"/>
      <c r="Z466" s="22"/>
    </row>
    <row r="467" spans="2:26" ht="15.75" hidden="1">
      <c r="B467" s="24" t="s">
        <v>141</v>
      </c>
      <c r="C467" s="8">
        <v>72</v>
      </c>
      <c r="D467" s="8">
        <v>62</v>
      </c>
      <c r="E467" s="8">
        <v>52</v>
      </c>
      <c r="F467" s="8">
        <v>76</v>
      </c>
      <c r="G467" s="8">
        <v>95</v>
      </c>
      <c r="H467" s="8">
        <v>69</v>
      </c>
      <c r="I467" s="8">
        <v>74</v>
      </c>
      <c r="J467" s="8">
        <v>45</v>
      </c>
      <c r="U467" s="22"/>
      <c r="V467" s="22"/>
      <c r="W467" s="22"/>
      <c r="X467" s="22"/>
      <c r="Y467" s="22"/>
      <c r="Z467" s="22"/>
    </row>
    <row r="468" spans="2:26" ht="15.75" hidden="1">
      <c r="B468" s="24" t="s">
        <v>142</v>
      </c>
      <c r="C468" s="8">
        <v>49</v>
      </c>
      <c r="D468" s="8">
        <v>41</v>
      </c>
      <c r="E468" s="8">
        <v>35</v>
      </c>
      <c r="F468" s="8">
        <v>55</v>
      </c>
      <c r="G468" s="8">
        <v>70</v>
      </c>
      <c r="H468" s="8">
        <v>42</v>
      </c>
      <c r="I468" s="8">
        <v>55</v>
      </c>
      <c r="J468" s="8">
        <v>33</v>
      </c>
      <c r="U468" s="22"/>
      <c r="V468" s="22"/>
      <c r="W468" s="22"/>
      <c r="X468" s="22"/>
      <c r="Y468" s="22"/>
      <c r="Z468" s="22"/>
    </row>
    <row r="469" spans="2:26" ht="15.75" hidden="1">
      <c r="B469" s="24" t="s">
        <v>143</v>
      </c>
      <c r="C469" s="8">
        <v>73</v>
      </c>
      <c r="D469" s="8">
        <v>46</v>
      </c>
      <c r="E469" s="8">
        <v>48</v>
      </c>
      <c r="F469" s="8">
        <v>77</v>
      </c>
      <c r="G469" s="8">
        <v>89</v>
      </c>
      <c r="H469" s="8">
        <v>70</v>
      </c>
      <c r="I469" s="8">
        <v>75</v>
      </c>
      <c r="J469" s="8">
        <v>42</v>
      </c>
      <c r="U469" s="22"/>
      <c r="V469" s="22"/>
      <c r="W469" s="22"/>
      <c r="X469" s="22"/>
      <c r="Y469" s="22"/>
      <c r="Z469" s="22"/>
    </row>
    <row r="470" spans="2:26" ht="15.75" hidden="1">
      <c r="B470" s="24" t="s">
        <v>144</v>
      </c>
      <c r="C470" s="8">
        <v>64</v>
      </c>
      <c r="D470" s="8">
        <v>45</v>
      </c>
      <c r="E470" s="8">
        <v>44</v>
      </c>
      <c r="F470" s="8">
        <v>75</v>
      </c>
      <c r="G470" s="8">
        <v>53</v>
      </c>
      <c r="H470" s="8">
        <v>59</v>
      </c>
      <c r="I470" s="8">
        <v>68</v>
      </c>
      <c r="J470" s="8">
        <v>40</v>
      </c>
      <c r="U470" s="22"/>
      <c r="V470" s="22"/>
      <c r="W470" s="22"/>
      <c r="X470" s="22"/>
      <c r="Y470" s="22"/>
      <c r="Z470" s="22"/>
    </row>
    <row r="471" spans="2:26" ht="15.75" hidden="1">
      <c r="B471" s="24" t="s">
        <v>145</v>
      </c>
      <c r="C471" s="8">
        <v>61</v>
      </c>
      <c r="D471" s="8">
        <v>34</v>
      </c>
      <c r="E471" s="8">
        <v>50</v>
      </c>
      <c r="F471" s="8">
        <v>66</v>
      </c>
      <c r="G471" s="8">
        <v>64</v>
      </c>
      <c r="H471" s="8">
        <v>50</v>
      </c>
      <c r="I471" s="8">
        <v>72</v>
      </c>
      <c r="J471" s="8">
        <v>38</v>
      </c>
      <c r="U471" s="22"/>
      <c r="V471" s="22"/>
      <c r="W471" s="22"/>
      <c r="X471" s="22"/>
      <c r="Y471" s="22"/>
      <c r="Z471" s="22"/>
    </row>
    <row r="472" spans="2:26" ht="15.75" hidden="1">
      <c r="B472" s="14" t="s">
        <v>49</v>
      </c>
      <c r="C472" s="6"/>
      <c r="D472" s="6"/>
      <c r="E472" s="6"/>
      <c r="F472" s="6"/>
      <c r="G472" s="6"/>
      <c r="H472" s="6"/>
      <c r="I472" s="6"/>
      <c r="J472" s="6"/>
      <c r="K472" s="6"/>
      <c r="L472" s="14"/>
      <c r="U472" s="22"/>
      <c r="V472" s="22"/>
      <c r="W472" s="22"/>
      <c r="X472" s="22"/>
      <c r="Y472" s="22"/>
      <c r="Z472" s="22"/>
    </row>
    <row r="473" spans="2:26" s="27" customFormat="1" ht="15.75" hidden="1">
      <c r="B473" s="14"/>
      <c r="C473" s="6"/>
      <c r="D473" s="6"/>
      <c r="E473" s="6"/>
      <c r="F473" s="6"/>
      <c r="G473" s="6"/>
      <c r="H473" s="6"/>
      <c r="I473" s="6"/>
      <c r="J473" s="36"/>
      <c r="K473" s="36"/>
      <c r="L473" s="26"/>
      <c r="U473" s="22"/>
      <c r="V473" s="22"/>
      <c r="W473" s="22"/>
      <c r="X473" s="22"/>
      <c r="Y473" s="22"/>
      <c r="Z473" s="22"/>
    </row>
    <row r="474" spans="2:12" s="151" customFormat="1" ht="15.75" hidden="1">
      <c r="B474" s="380" t="s">
        <v>306</v>
      </c>
      <c r="C474" s="380"/>
      <c r="D474" s="380"/>
      <c r="E474" s="380"/>
      <c r="F474" s="380"/>
      <c r="G474" s="380"/>
      <c r="H474" s="380"/>
      <c r="I474" s="380"/>
      <c r="J474" s="380"/>
      <c r="K474" s="380"/>
      <c r="L474" s="380"/>
    </row>
    <row r="475" spans="2:26" s="151" customFormat="1" ht="15" customHeight="1" hidden="1">
      <c r="B475" s="21"/>
      <c r="C475" s="10" t="s">
        <v>51</v>
      </c>
      <c r="D475" s="10" t="s">
        <v>62</v>
      </c>
      <c r="E475" s="10" t="s">
        <v>157</v>
      </c>
      <c r="F475" s="10" t="s">
        <v>63</v>
      </c>
      <c r="G475" s="10" t="s">
        <v>101</v>
      </c>
      <c r="H475" s="10" t="s">
        <v>100</v>
      </c>
      <c r="I475" s="10" t="s">
        <v>97</v>
      </c>
      <c r="J475" s="10" t="s">
        <v>92</v>
      </c>
      <c r="U475" s="22"/>
      <c r="V475" s="22"/>
      <c r="W475" s="22"/>
      <c r="X475" s="22"/>
      <c r="Y475" s="22"/>
      <c r="Z475" s="22"/>
    </row>
    <row r="476" spans="2:10" s="151" customFormat="1" ht="15.75" hidden="1">
      <c r="B476" s="9" t="s">
        <v>53</v>
      </c>
      <c r="C476" s="9">
        <v>60</v>
      </c>
      <c r="D476" s="9">
        <v>41</v>
      </c>
      <c r="E476" s="9">
        <v>50</v>
      </c>
      <c r="F476" s="9">
        <v>71</v>
      </c>
      <c r="G476" s="9">
        <v>82</v>
      </c>
      <c r="H476" s="9">
        <v>62</v>
      </c>
      <c r="I476" s="9">
        <v>58</v>
      </c>
      <c r="J476" s="9">
        <v>47</v>
      </c>
    </row>
    <row r="477" spans="2:10" s="151" customFormat="1" ht="15.75" hidden="1">
      <c r="B477" s="9" t="s">
        <v>64</v>
      </c>
      <c r="C477" s="9">
        <v>62</v>
      </c>
      <c r="D477" s="9">
        <v>41</v>
      </c>
      <c r="E477" s="9">
        <v>52</v>
      </c>
      <c r="F477" s="9">
        <v>75</v>
      </c>
      <c r="G477" s="9">
        <v>83</v>
      </c>
      <c r="H477" s="9">
        <v>65</v>
      </c>
      <c r="I477" s="9">
        <v>60</v>
      </c>
      <c r="J477" s="9">
        <v>48</v>
      </c>
    </row>
    <row r="478" spans="2:10" s="151" customFormat="1" ht="15.75" hidden="1">
      <c r="B478" s="9" t="s">
        <v>65</v>
      </c>
      <c r="C478" s="9">
        <v>63</v>
      </c>
      <c r="D478" s="9">
        <v>40</v>
      </c>
      <c r="E478" s="9">
        <v>50</v>
      </c>
      <c r="F478" s="9">
        <v>70</v>
      </c>
      <c r="G478" s="9">
        <v>79</v>
      </c>
      <c r="H478" s="9">
        <v>65</v>
      </c>
      <c r="I478" s="9">
        <v>60</v>
      </c>
      <c r="J478" s="9">
        <v>47</v>
      </c>
    </row>
    <row r="479" spans="2:10" s="151" customFormat="1" ht="15" customHeight="1" hidden="1">
      <c r="B479" s="24" t="s">
        <v>34</v>
      </c>
      <c r="C479" s="9">
        <v>48</v>
      </c>
      <c r="D479" s="9">
        <v>39</v>
      </c>
      <c r="E479" s="9">
        <v>56</v>
      </c>
      <c r="F479" s="9">
        <v>79</v>
      </c>
      <c r="G479" s="9" t="e">
        <f>NA()</f>
        <v>#N/A</v>
      </c>
      <c r="H479" s="9">
        <v>48</v>
      </c>
      <c r="I479" s="9">
        <v>48</v>
      </c>
      <c r="J479" s="9">
        <v>38</v>
      </c>
    </row>
    <row r="480" spans="2:10" s="151" customFormat="1" ht="15.75" hidden="1">
      <c r="B480" s="24" t="s">
        <v>60</v>
      </c>
      <c r="C480" s="9">
        <v>51</v>
      </c>
      <c r="D480" s="9">
        <v>42</v>
      </c>
      <c r="E480" s="9">
        <v>51</v>
      </c>
      <c r="F480" s="9">
        <v>79</v>
      </c>
      <c r="G480" s="9">
        <v>85</v>
      </c>
      <c r="H480" s="9">
        <v>53</v>
      </c>
      <c r="I480" s="9">
        <v>49</v>
      </c>
      <c r="J480" s="9">
        <v>49</v>
      </c>
    </row>
    <row r="481" spans="2:10" s="151" customFormat="1" ht="15.75" hidden="1">
      <c r="B481" s="24" t="s">
        <v>134</v>
      </c>
      <c r="C481" s="9">
        <v>59</v>
      </c>
      <c r="D481" s="9">
        <v>33</v>
      </c>
      <c r="E481" s="9">
        <v>48</v>
      </c>
      <c r="F481" s="9">
        <v>67</v>
      </c>
      <c r="G481" s="9">
        <v>77</v>
      </c>
      <c r="H481" s="9">
        <v>63</v>
      </c>
      <c r="I481" s="9">
        <v>55</v>
      </c>
      <c r="J481" s="9">
        <v>45</v>
      </c>
    </row>
    <row r="482" spans="2:10" s="151" customFormat="1" ht="15.75" hidden="1">
      <c r="B482" s="24" t="s">
        <v>135</v>
      </c>
      <c r="C482" s="9">
        <v>41</v>
      </c>
      <c r="D482" s="9">
        <v>37</v>
      </c>
      <c r="E482" s="9">
        <v>42</v>
      </c>
      <c r="F482" s="9">
        <v>68</v>
      </c>
      <c r="G482" s="9" t="e">
        <f>NA()</f>
        <v>#N/A</v>
      </c>
      <c r="H482" s="9">
        <v>44</v>
      </c>
      <c r="I482" s="9">
        <v>38</v>
      </c>
      <c r="J482" s="9">
        <v>30</v>
      </c>
    </row>
    <row r="483" spans="2:10" s="151" customFormat="1" ht="15.75" hidden="1">
      <c r="B483" s="24" t="s">
        <v>136</v>
      </c>
      <c r="C483" s="9">
        <v>47</v>
      </c>
      <c r="D483" s="9">
        <v>35</v>
      </c>
      <c r="E483" s="9">
        <v>48</v>
      </c>
      <c r="F483" s="9">
        <v>70</v>
      </c>
      <c r="G483" s="9">
        <v>67</v>
      </c>
      <c r="H483" s="9">
        <v>48</v>
      </c>
      <c r="I483" s="9">
        <v>45</v>
      </c>
      <c r="J483" s="9">
        <v>36</v>
      </c>
    </row>
    <row r="484" spans="2:10" s="151" customFormat="1" ht="15.75" hidden="1">
      <c r="B484" s="24" t="s">
        <v>47</v>
      </c>
      <c r="C484" s="9">
        <v>46</v>
      </c>
      <c r="D484" s="9">
        <v>32</v>
      </c>
      <c r="E484" s="9">
        <v>41</v>
      </c>
      <c r="F484" s="9">
        <v>67</v>
      </c>
      <c r="G484" s="9">
        <v>82</v>
      </c>
      <c r="H484" s="9">
        <v>48</v>
      </c>
      <c r="I484" s="9">
        <v>43</v>
      </c>
      <c r="J484" s="9">
        <v>39</v>
      </c>
    </row>
    <row r="485" spans="2:10" s="151" customFormat="1" ht="15.75" hidden="1">
      <c r="B485" s="24" t="s">
        <v>138</v>
      </c>
      <c r="C485" s="9">
        <v>52</v>
      </c>
      <c r="D485" s="9">
        <v>40</v>
      </c>
      <c r="E485" s="9">
        <v>47</v>
      </c>
      <c r="F485" s="9">
        <v>65</v>
      </c>
      <c r="G485" s="9">
        <v>70</v>
      </c>
      <c r="H485" s="9">
        <v>53</v>
      </c>
      <c r="I485" s="9">
        <v>51</v>
      </c>
      <c r="J485" s="9">
        <v>47</v>
      </c>
    </row>
    <row r="486" spans="2:10" s="151" customFormat="1" ht="15.75" hidden="1">
      <c r="B486" s="24" t="s">
        <v>30</v>
      </c>
      <c r="C486" s="9">
        <v>35</v>
      </c>
      <c r="D486" s="9">
        <v>33</v>
      </c>
      <c r="E486" s="9">
        <v>42</v>
      </c>
      <c r="F486" s="9">
        <v>57</v>
      </c>
      <c r="G486" s="9" t="e">
        <f>NA()</f>
        <v>#N/A</v>
      </c>
      <c r="H486" s="9">
        <v>38</v>
      </c>
      <c r="I486" s="9">
        <v>32</v>
      </c>
      <c r="J486" s="9">
        <v>36</v>
      </c>
    </row>
    <row r="487" spans="2:10" s="151" customFormat="1" ht="15.75" hidden="1">
      <c r="B487" s="24" t="s">
        <v>52</v>
      </c>
      <c r="C487" s="9">
        <v>58</v>
      </c>
      <c r="D487" s="9">
        <v>40</v>
      </c>
      <c r="E487" s="9">
        <v>57</v>
      </c>
      <c r="F487" s="9">
        <v>63</v>
      </c>
      <c r="G487" s="9">
        <v>67</v>
      </c>
      <c r="H487" s="9">
        <v>59</v>
      </c>
      <c r="I487" s="9">
        <v>57</v>
      </c>
      <c r="J487" s="9">
        <v>56</v>
      </c>
    </row>
    <row r="488" spans="2:10" s="151" customFormat="1" ht="15.75" hidden="1">
      <c r="B488" s="24" t="s">
        <v>141</v>
      </c>
      <c r="C488" s="9">
        <v>73</v>
      </c>
      <c r="D488" s="9">
        <v>45</v>
      </c>
      <c r="E488" s="9">
        <v>60</v>
      </c>
      <c r="F488" s="9">
        <v>81</v>
      </c>
      <c r="G488" s="9">
        <v>79</v>
      </c>
      <c r="H488" s="9">
        <v>74</v>
      </c>
      <c r="I488" s="9">
        <v>72</v>
      </c>
      <c r="J488" s="9">
        <v>50</v>
      </c>
    </row>
    <row r="489" spans="2:10" s="151" customFormat="1" ht="15.75" hidden="1">
      <c r="B489" s="24" t="s">
        <v>142</v>
      </c>
      <c r="C489" s="9">
        <v>55</v>
      </c>
      <c r="D489" s="9">
        <v>36</v>
      </c>
      <c r="E489" s="9">
        <v>51</v>
      </c>
      <c r="F489" s="9">
        <v>65</v>
      </c>
      <c r="G489" s="9">
        <v>79</v>
      </c>
      <c r="H489" s="9">
        <v>56</v>
      </c>
      <c r="I489" s="9">
        <v>53</v>
      </c>
      <c r="J489" s="9">
        <v>46</v>
      </c>
    </row>
    <row r="490" spans="2:10" s="151" customFormat="1" ht="15.75" hidden="1">
      <c r="B490" s="24" t="s">
        <v>143</v>
      </c>
      <c r="C490" s="9">
        <v>78</v>
      </c>
      <c r="D490" s="9">
        <v>49</v>
      </c>
      <c r="E490" s="9">
        <v>56</v>
      </c>
      <c r="F490" s="9">
        <v>82</v>
      </c>
      <c r="G490" s="9">
        <v>90</v>
      </c>
      <c r="H490" s="9">
        <v>79</v>
      </c>
      <c r="I490" s="9">
        <v>76</v>
      </c>
      <c r="J490" s="9">
        <v>50</v>
      </c>
    </row>
    <row r="491" spans="2:10" s="151" customFormat="1" ht="15.75" hidden="1">
      <c r="B491" s="24" t="s">
        <v>144</v>
      </c>
      <c r="C491" s="9">
        <v>76</v>
      </c>
      <c r="D491" s="9">
        <v>48</v>
      </c>
      <c r="E491" s="9">
        <v>66</v>
      </c>
      <c r="F491" s="9">
        <v>88</v>
      </c>
      <c r="G491" s="9">
        <v>87</v>
      </c>
      <c r="H491" s="9">
        <v>78</v>
      </c>
      <c r="I491" s="9">
        <v>74</v>
      </c>
      <c r="J491" s="9">
        <v>61</v>
      </c>
    </row>
    <row r="492" spans="2:10" s="151" customFormat="1" ht="15.75" hidden="1">
      <c r="B492" s="24" t="s">
        <v>145</v>
      </c>
      <c r="C492" s="9">
        <v>65</v>
      </c>
      <c r="D492" s="9">
        <v>52</v>
      </c>
      <c r="E492" s="9">
        <v>56</v>
      </c>
      <c r="F492" s="9">
        <v>69</v>
      </c>
      <c r="G492" s="9">
        <v>69</v>
      </c>
      <c r="H492" s="9">
        <v>64</v>
      </c>
      <c r="I492" s="9">
        <v>66</v>
      </c>
      <c r="J492" s="9">
        <v>51</v>
      </c>
    </row>
    <row r="493" spans="2:26" s="151" customFormat="1" ht="15.75" hidden="1">
      <c r="B493" s="14" t="s">
        <v>309</v>
      </c>
      <c r="C493" s="6"/>
      <c r="D493" s="6"/>
      <c r="E493" s="6"/>
      <c r="F493" s="6"/>
      <c r="G493" s="6"/>
      <c r="H493" s="6"/>
      <c r="I493" s="6"/>
      <c r="J493" s="6"/>
      <c r="K493" s="6"/>
      <c r="L493" s="14"/>
      <c r="U493" s="22"/>
      <c r="V493" s="22"/>
      <c r="W493" s="22"/>
      <c r="X493" s="22"/>
      <c r="Y493" s="22"/>
      <c r="Z493" s="22"/>
    </row>
    <row r="494" spans="2:26" s="151" customFormat="1" ht="15.75" hidden="1">
      <c r="B494" s="14"/>
      <c r="C494" s="6"/>
      <c r="D494" s="6"/>
      <c r="E494" s="6"/>
      <c r="F494" s="6"/>
      <c r="G494" s="6"/>
      <c r="H494" s="6"/>
      <c r="I494" s="6"/>
      <c r="J494" s="6"/>
      <c r="K494" s="6"/>
      <c r="L494" s="14"/>
      <c r="U494" s="22"/>
      <c r="V494" s="22"/>
      <c r="W494" s="22"/>
      <c r="X494" s="22"/>
      <c r="Y494" s="22"/>
      <c r="Z494" s="22"/>
    </row>
    <row r="495" spans="2:26" ht="15" customHeight="1" hidden="1">
      <c r="B495" s="380" t="s">
        <v>178</v>
      </c>
      <c r="C495" s="380"/>
      <c r="D495" s="380"/>
      <c r="E495" s="380"/>
      <c r="F495" s="380"/>
      <c r="G495" s="380"/>
      <c r="H495" s="380"/>
      <c r="I495" s="380"/>
      <c r="J495" s="380"/>
      <c r="K495" s="380"/>
      <c r="L495" s="380"/>
      <c r="U495" s="22"/>
      <c r="V495" s="22"/>
      <c r="W495" s="22"/>
      <c r="X495" s="22"/>
      <c r="Y495" s="22"/>
      <c r="Z495" s="22"/>
    </row>
    <row r="496" spans="2:26" ht="15" customHeight="1" hidden="1">
      <c r="B496" s="10"/>
      <c r="C496" s="10" t="s">
        <v>51</v>
      </c>
      <c r="D496" s="10" t="s">
        <v>62</v>
      </c>
      <c r="E496" s="10" t="s">
        <v>157</v>
      </c>
      <c r="F496" s="10" t="s">
        <v>63</v>
      </c>
      <c r="G496" s="10" t="s">
        <v>101</v>
      </c>
      <c r="H496" s="10" t="s">
        <v>100</v>
      </c>
      <c r="I496" s="10" t="s">
        <v>97</v>
      </c>
      <c r="J496" s="10" t="s">
        <v>92</v>
      </c>
      <c r="U496" s="22"/>
      <c r="V496" s="22"/>
      <c r="W496" s="22"/>
      <c r="X496" s="22"/>
      <c r="Y496" s="22"/>
      <c r="Z496" s="22"/>
    </row>
    <row r="497" spans="2:26" ht="15.75" hidden="1">
      <c r="B497" s="9" t="s">
        <v>53</v>
      </c>
      <c r="C497" s="8">
        <v>58</v>
      </c>
      <c r="D497" s="8">
        <v>37</v>
      </c>
      <c r="E497" s="8">
        <v>48</v>
      </c>
      <c r="F497" s="8">
        <v>70</v>
      </c>
      <c r="G497" s="8">
        <v>80</v>
      </c>
      <c r="H497" s="8">
        <v>63</v>
      </c>
      <c r="I497" s="8">
        <v>54</v>
      </c>
      <c r="J497" s="8">
        <v>45</v>
      </c>
      <c r="U497" s="22"/>
      <c r="V497" s="22"/>
      <c r="W497" s="22"/>
      <c r="X497" s="22"/>
      <c r="Y497" s="22"/>
      <c r="Z497" s="22"/>
    </row>
    <row r="498" spans="2:26" ht="15.75" hidden="1">
      <c r="B498" s="9" t="s">
        <v>64</v>
      </c>
      <c r="C498" s="8">
        <v>61</v>
      </c>
      <c r="D498" s="8">
        <v>37</v>
      </c>
      <c r="E498" s="8">
        <v>48</v>
      </c>
      <c r="F498" s="8">
        <v>74</v>
      </c>
      <c r="G498" s="8">
        <v>82</v>
      </c>
      <c r="H498" s="8">
        <v>65</v>
      </c>
      <c r="I498" s="8">
        <v>56</v>
      </c>
      <c r="J498" s="8">
        <v>45</v>
      </c>
      <c r="U498" s="22"/>
      <c r="V498" s="22"/>
      <c r="W498" s="22"/>
      <c r="X498" s="22"/>
      <c r="Y498" s="22"/>
      <c r="Z498" s="22"/>
    </row>
    <row r="499" spans="2:26" ht="15.75" hidden="1">
      <c r="B499" s="9" t="s">
        <v>65</v>
      </c>
      <c r="C499" s="8">
        <v>61</v>
      </c>
      <c r="D499" s="8">
        <v>36</v>
      </c>
      <c r="E499" s="8">
        <v>49</v>
      </c>
      <c r="F499" s="8">
        <v>69</v>
      </c>
      <c r="G499" s="8">
        <v>75</v>
      </c>
      <c r="H499" s="8">
        <v>66</v>
      </c>
      <c r="I499" s="8">
        <v>57</v>
      </c>
      <c r="J499" s="8">
        <v>46</v>
      </c>
      <c r="U499" s="22"/>
      <c r="V499" s="22"/>
      <c r="W499" s="22"/>
      <c r="X499" s="22"/>
      <c r="Y499" s="22"/>
      <c r="Z499" s="22"/>
    </row>
    <row r="500" spans="2:26" ht="15" customHeight="1" hidden="1">
      <c r="B500" s="24" t="s">
        <v>34</v>
      </c>
      <c r="C500" s="40">
        <v>42</v>
      </c>
      <c r="D500" s="8">
        <v>30</v>
      </c>
      <c r="E500" s="8">
        <v>46</v>
      </c>
      <c r="F500" s="8">
        <v>73</v>
      </c>
      <c r="G500" s="8">
        <v>75</v>
      </c>
      <c r="H500" s="8">
        <v>51</v>
      </c>
      <c r="I500" s="8">
        <v>36</v>
      </c>
      <c r="J500" s="8">
        <v>34</v>
      </c>
      <c r="U500" s="22"/>
      <c r="V500" s="22"/>
      <c r="W500" s="22"/>
      <c r="X500" s="22"/>
      <c r="Y500" s="22"/>
      <c r="Z500" s="22"/>
    </row>
    <row r="501" spans="2:26" ht="15.75" hidden="1">
      <c r="B501" s="24" t="s">
        <v>60</v>
      </c>
      <c r="C501" s="40">
        <v>45</v>
      </c>
      <c r="D501" s="8">
        <v>35</v>
      </c>
      <c r="E501" s="8">
        <v>47</v>
      </c>
      <c r="F501" s="8">
        <v>77</v>
      </c>
      <c r="G501" s="8">
        <v>77</v>
      </c>
      <c r="H501" s="8">
        <v>50</v>
      </c>
      <c r="I501" s="8">
        <v>42</v>
      </c>
      <c r="J501" s="8">
        <v>43</v>
      </c>
      <c r="U501" s="22"/>
      <c r="V501" s="22"/>
      <c r="W501" s="22"/>
      <c r="X501" s="22"/>
      <c r="Y501" s="22"/>
      <c r="Z501" s="22"/>
    </row>
    <row r="502" spans="2:26" ht="15.75" hidden="1">
      <c r="B502" s="24" t="s">
        <v>134</v>
      </c>
      <c r="C502" s="8">
        <v>60</v>
      </c>
      <c r="D502" s="8">
        <v>31</v>
      </c>
      <c r="E502" s="8">
        <v>49</v>
      </c>
      <c r="F502" s="8">
        <v>66</v>
      </c>
      <c r="G502" s="8">
        <v>95</v>
      </c>
      <c r="H502" s="8">
        <v>67</v>
      </c>
      <c r="I502" s="8">
        <v>54</v>
      </c>
      <c r="J502" s="8">
        <v>43</v>
      </c>
      <c r="U502" s="22"/>
      <c r="V502" s="22"/>
      <c r="W502" s="22"/>
      <c r="X502" s="22"/>
      <c r="Y502" s="22"/>
      <c r="Z502" s="22"/>
    </row>
    <row r="503" spans="2:26" ht="15.75" hidden="1">
      <c r="B503" s="24" t="s">
        <v>135</v>
      </c>
      <c r="C503" s="8">
        <v>37</v>
      </c>
      <c r="D503" s="8">
        <v>32</v>
      </c>
      <c r="E503" s="8">
        <v>42</v>
      </c>
      <c r="F503" s="8">
        <v>77</v>
      </c>
      <c r="G503" s="8" t="e">
        <f>NA()</f>
        <v>#N/A</v>
      </c>
      <c r="H503" s="8">
        <v>33</v>
      </c>
      <c r="I503" s="8">
        <v>39</v>
      </c>
      <c r="J503" s="8">
        <v>26</v>
      </c>
      <c r="U503" s="22"/>
      <c r="V503" s="22"/>
      <c r="W503" s="22"/>
      <c r="X503" s="22"/>
      <c r="Y503" s="22"/>
      <c r="Z503" s="22"/>
    </row>
    <row r="504" spans="2:26" ht="15.75" hidden="1">
      <c r="B504" s="24" t="s">
        <v>136</v>
      </c>
      <c r="C504" s="8">
        <v>48</v>
      </c>
      <c r="D504" s="8">
        <v>38</v>
      </c>
      <c r="E504" s="8">
        <v>45</v>
      </c>
      <c r="F504" s="8">
        <v>70</v>
      </c>
      <c r="G504" s="8">
        <v>71</v>
      </c>
      <c r="H504" s="8">
        <v>51</v>
      </c>
      <c r="I504" s="8">
        <v>46</v>
      </c>
      <c r="J504" s="8">
        <v>40</v>
      </c>
      <c r="U504" s="22"/>
      <c r="V504" s="22"/>
      <c r="W504" s="22"/>
      <c r="X504" s="22"/>
      <c r="Y504" s="22"/>
      <c r="Z504" s="22"/>
    </row>
    <row r="505" spans="2:26" ht="15.75" hidden="1">
      <c r="B505" s="24" t="s">
        <v>47</v>
      </c>
      <c r="C505" s="8">
        <v>47</v>
      </c>
      <c r="D505" s="8">
        <v>30</v>
      </c>
      <c r="E505" s="8">
        <v>42</v>
      </c>
      <c r="F505" s="8">
        <v>73</v>
      </c>
      <c r="G505" s="8">
        <v>68</v>
      </c>
      <c r="H505" s="8">
        <v>51</v>
      </c>
      <c r="I505" s="8">
        <v>45</v>
      </c>
      <c r="J505" s="8">
        <v>42</v>
      </c>
      <c r="U505" s="22"/>
      <c r="V505" s="22"/>
      <c r="W505" s="22"/>
      <c r="X505" s="22"/>
      <c r="Y505" s="22"/>
      <c r="Z505" s="22"/>
    </row>
    <row r="506" spans="2:26" ht="15.75" hidden="1">
      <c r="B506" s="24" t="s">
        <v>138</v>
      </c>
      <c r="C506" s="8">
        <v>52</v>
      </c>
      <c r="D506" s="8">
        <v>31</v>
      </c>
      <c r="E506" s="8">
        <v>44</v>
      </c>
      <c r="F506" s="8">
        <v>69</v>
      </c>
      <c r="G506" s="8">
        <v>74</v>
      </c>
      <c r="H506" s="8">
        <v>55</v>
      </c>
      <c r="I506" s="8">
        <v>50</v>
      </c>
      <c r="J506" s="8">
        <v>43</v>
      </c>
      <c r="U506" s="22"/>
      <c r="V506" s="22"/>
      <c r="W506" s="22"/>
      <c r="X506" s="22"/>
      <c r="Y506" s="22"/>
      <c r="Z506" s="22"/>
    </row>
    <row r="507" spans="2:26" s="151" customFormat="1" ht="15.75" hidden="1">
      <c r="B507" s="24" t="s">
        <v>30</v>
      </c>
      <c r="C507" s="8">
        <v>24</v>
      </c>
      <c r="D507" s="8">
        <v>23</v>
      </c>
      <c r="E507" s="8">
        <v>36</v>
      </c>
      <c r="F507" s="8">
        <v>40</v>
      </c>
      <c r="G507" s="8" t="e">
        <f>NA()</f>
        <v>#N/A</v>
      </c>
      <c r="H507" s="8">
        <v>25</v>
      </c>
      <c r="I507" s="8">
        <v>24</v>
      </c>
      <c r="J507" s="8">
        <v>20</v>
      </c>
      <c r="U507" s="22"/>
      <c r="V507" s="22"/>
      <c r="W507" s="22"/>
      <c r="X507" s="22"/>
      <c r="Y507" s="22"/>
      <c r="Z507" s="22"/>
    </row>
    <row r="508" spans="2:26" ht="15.75" hidden="1">
      <c r="B508" s="24" t="s">
        <v>52</v>
      </c>
      <c r="C508" s="8">
        <v>56</v>
      </c>
      <c r="D508" s="8">
        <v>40</v>
      </c>
      <c r="E508" s="8">
        <v>38</v>
      </c>
      <c r="F508" s="8">
        <v>69</v>
      </c>
      <c r="G508" s="8">
        <v>80</v>
      </c>
      <c r="H508" s="8">
        <v>58</v>
      </c>
      <c r="I508" s="8">
        <v>53</v>
      </c>
      <c r="J508" s="8">
        <v>40</v>
      </c>
      <c r="U508" s="22"/>
      <c r="V508" s="22"/>
      <c r="W508" s="22"/>
      <c r="X508" s="22"/>
      <c r="Y508" s="22"/>
      <c r="Z508" s="22"/>
    </row>
    <row r="509" spans="2:26" ht="15.75" hidden="1">
      <c r="B509" s="24" t="s">
        <v>141</v>
      </c>
      <c r="C509" s="8">
        <v>72</v>
      </c>
      <c r="D509" s="8">
        <v>38</v>
      </c>
      <c r="E509" s="8">
        <v>53</v>
      </c>
      <c r="F509" s="8">
        <v>79</v>
      </c>
      <c r="G509" s="8">
        <v>84</v>
      </c>
      <c r="H509" s="8">
        <v>73</v>
      </c>
      <c r="I509" s="8">
        <v>70</v>
      </c>
      <c r="J509" s="8">
        <v>40</v>
      </c>
      <c r="U509" s="22"/>
      <c r="V509" s="22"/>
      <c r="W509" s="22"/>
      <c r="X509" s="22"/>
      <c r="Y509" s="22"/>
      <c r="Z509" s="22"/>
    </row>
    <row r="510" spans="2:26" ht="15.75" hidden="1">
      <c r="B510" s="24" t="s">
        <v>142</v>
      </c>
      <c r="C510" s="8">
        <v>54</v>
      </c>
      <c r="D510" s="8">
        <v>34</v>
      </c>
      <c r="E510" s="8">
        <v>44</v>
      </c>
      <c r="F510" s="8">
        <v>68</v>
      </c>
      <c r="G510" s="8">
        <v>76</v>
      </c>
      <c r="H510" s="8">
        <v>60</v>
      </c>
      <c r="I510" s="8">
        <v>49</v>
      </c>
      <c r="J510" s="8">
        <v>40</v>
      </c>
      <c r="U510" s="22"/>
      <c r="V510" s="22"/>
      <c r="W510" s="22"/>
      <c r="X510" s="22"/>
      <c r="Y510" s="22"/>
      <c r="Z510" s="22"/>
    </row>
    <row r="511" spans="2:26" ht="15.75" hidden="1">
      <c r="B511" s="24" t="s">
        <v>143</v>
      </c>
      <c r="C511" s="8">
        <v>81</v>
      </c>
      <c r="D511" s="8">
        <v>54</v>
      </c>
      <c r="E511" s="8">
        <v>54</v>
      </c>
      <c r="F511" s="8">
        <v>85</v>
      </c>
      <c r="G511" s="8">
        <v>91</v>
      </c>
      <c r="H511" s="8">
        <v>84</v>
      </c>
      <c r="I511" s="8">
        <v>78</v>
      </c>
      <c r="J511" s="8">
        <v>55</v>
      </c>
      <c r="U511" s="22"/>
      <c r="V511" s="22"/>
      <c r="W511" s="22"/>
      <c r="X511" s="22"/>
      <c r="Y511" s="22"/>
      <c r="Z511" s="22"/>
    </row>
    <row r="512" spans="2:26" ht="15.75" hidden="1">
      <c r="B512" s="24" t="s">
        <v>144</v>
      </c>
      <c r="C512" s="8">
        <v>73</v>
      </c>
      <c r="D512" s="8">
        <v>49</v>
      </c>
      <c r="E512" s="8">
        <v>59</v>
      </c>
      <c r="F512" s="8">
        <v>84</v>
      </c>
      <c r="G512" s="8">
        <v>83</v>
      </c>
      <c r="H512" s="8">
        <v>78</v>
      </c>
      <c r="I512" s="8">
        <v>69</v>
      </c>
      <c r="J512" s="8">
        <v>57</v>
      </c>
      <c r="U512" s="22"/>
      <c r="V512" s="22"/>
      <c r="W512" s="22"/>
      <c r="X512" s="22"/>
      <c r="Y512" s="22"/>
      <c r="Z512" s="22"/>
    </row>
    <row r="513" spans="2:26" ht="15.75" hidden="1">
      <c r="B513" s="24" t="s">
        <v>145</v>
      </c>
      <c r="C513" s="8">
        <v>68</v>
      </c>
      <c r="D513" s="8">
        <v>45</v>
      </c>
      <c r="E513" s="8">
        <v>60</v>
      </c>
      <c r="F513" s="8">
        <v>74</v>
      </c>
      <c r="G513" s="8">
        <v>76</v>
      </c>
      <c r="H513" s="8">
        <v>72</v>
      </c>
      <c r="I513" s="8">
        <v>65</v>
      </c>
      <c r="J513" s="8">
        <v>57</v>
      </c>
      <c r="U513" s="22"/>
      <c r="V513" s="22"/>
      <c r="W513" s="22"/>
      <c r="X513" s="22"/>
      <c r="Y513" s="22"/>
      <c r="Z513" s="22"/>
    </row>
    <row r="514" spans="2:26" ht="13.5" customHeight="1" hidden="1">
      <c r="B514" s="14" t="s">
        <v>303</v>
      </c>
      <c r="C514" s="6"/>
      <c r="D514" s="6"/>
      <c r="E514" s="6"/>
      <c r="F514" s="6"/>
      <c r="G514" s="6"/>
      <c r="H514" s="6"/>
      <c r="I514" s="6"/>
      <c r="U514" s="22"/>
      <c r="V514" s="22"/>
      <c r="W514" s="22"/>
      <c r="X514" s="22"/>
      <c r="Y514" s="22"/>
      <c r="Z514" s="22"/>
    </row>
    <row r="515" spans="2:26" s="85" customFormat="1" ht="15.75" hidden="1">
      <c r="B515" s="2"/>
      <c r="C515" s="7"/>
      <c r="D515" s="23"/>
      <c r="E515" s="23"/>
      <c r="F515" s="23"/>
      <c r="G515" s="7"/>
      <c r="H515" s="7"/>
      <c r="I515" s="7"/>
      <c r="J515" s="6"/>
      <c r="K515" s="6"/>
      <c r="L515" s="14"/>
      <c r="U515" s="22"/>
      <c r="V515" s="22"/>
      <c r="W515" s="22"/>
      <c r="X515" s="22"/>
      <c r="Y515" s="22"/>
      <c r="Z515" s="22"/>
    </row>
    <row r="516" spans="2:26" ht="15" customHeight="1" hidden="1">
      <c r="B516" s="380" t="s">
        <v>179</v>
      </c>
      <c r="C516" s="380"/>
      <c r="D516" s="380"/>
      <c r="E516" s="380"/>
      <c r="F516" s="380"/>
      <c r="G516" s="380"/>
      <c r="H516" s="380"/>
      <c r="I516" s="380"/>
      <c r="J516" s="380"/>
      <c r="K516" s="380"/>
      <c r="L516" s="380"/>
      <c r="U516" s="22"/>
      <c r="V516" s="22"/>
      <c r="W516" s="22"/>
      <c r="X516" s="22"/>
      <c r="Y516" s="22"/>
      <c r="Z516" s="22"/>
    </row>
    <row r="517" spans="2:26" ht="15" customHeight="1" hidden="1">
      <c r="B517" s="10"/>
      <c r="C517" s="10" t="s">
        <v>51</v>
      </c>
      <c r="D517" s="10" t="s">
        <v>62</v>
      </c>
      <c r="E517" s="10" t="s">
        <v>157</v>
      </c>
      <c r="F517" s="10" t="s">
        <v>63</v>
      </c>
      <c r="G517" s="10" t="s">
        <v>101</v>
      </c>
      <c r="H517" s="10" t="s">
        <v>100</v>
      </c>
      <c r="I517" s="10" t="s">
        <v>97</v>
      </c>
      <c r="J517" s="10" t="s">
        <v>92</v>
      </c>
      <c r="U517" s="22"/>
      <c r="V517" s="22"/>
      <c r="W517" s="22"/>
      <c r="X517" s="22"/>
      <c r="Y517" s="22"/>
      <c r="Z517" s="22"/>
    </row>
    <row r="518" spans="2:26" ht="15.75" hidden="1">
      <c r="B518" s="9" t="s">
        <v>53</v>
      </c>
      <c r="C518" s="8">
        <v>56</v>
      </c>
      <c r="D518" s="8">
        <v>33</v>
      </c>
      <c r="E518" s="8">
        <v>45</v>
      </c>
      <c r="F518" s="8">
        <v>66</v>
      </c>
      <c r="G518" s="8">
        <v>77</v>
      </c>
      <c r="H518" s="8">
        <v>59</v>
      </c>
      <c r="I518" s="8">
        <v>52</v>
      </c>
      <c r="J518" s="8">
        <v>42</v>
      </c>
      <c r="U518" s="22"/>
      <c r="V518" s="22"/>
      <c r="W518" s="22"/>
      <c r="X518" s="22"/>
      <c r="Y518" s="22"/>
      <c r="Z518" s="22"/>
    </row>
    <row r="519" spans="2:26" ht="15.75" hidden="1">
      <c r="B519" s="9" t="s">
        <v>64</v>
      </c>
      <c r="C519" s="8">
        <v>57</v>
      </c>
      <c r="D519" s="8">
        <v>33</v>
      </c>
      <c r="E519" s="8">
        <v>46</v>
      </c>
      <c r="F519" s="8">
        <v>69</v>
      </c>
      <c r="G519" s="8">
        <v>79</v>
      </c>
      <c r="H519" s="8">
        <v>61</v>
      </c>
      <c r="I519" s="8">
        <v>54</v>
      </c>
      <c r="J519" s="8">
        <v>42</v>
      </c>
      <c r="U519" s="22"/>
      <c r="V519" s="22"/>
      <c r="W519" s="22"/>
      <c r="X519" s="22"/>
      <c r="Y519" s="22"/>
      <c r="Z519" s="22"/>
    </row>
    <row r="520" spans="2:26" ht="15.75" hidden="1">
      <c r="B520" s="9" t="s">
        <v>65</v>
      </c>
      <c r="C520" s="8">
        <v>59</v>
      </c>
      <c r="D520" s="8">
        <v>33</v>
      </c>
      <c r="E520" s="8">
        <v>47</v>
      </c>
      <c r="F520" s="8">
        <v>65</v>
      </c>
      <c r="G520" s="8">
        <v>75</v>
      </c>
      <c r="H520" s="8">
        <v>63</v>
      </c>
      <c r="I520" s="8">
        <v>55</v>
      </c>
      <c r="J520" s="8">
        <v>41</v>
      </c>
      <c r="U520" s="22"/>
      <c r="V520" s="22"/>
      <c r="W520" s="22"/>
      <c r="X520" s="22"/>
      <c r="Y520" s="22"/>
      <c r="Z520" s="22"/>
    </row>
    <row r="521" spans="2:26" ht="15" customHeight="1" hidden="1">
      <c r="B521" s="24" t="s">
        <v>34</v>
      </c>
      <c r="C521" s="40">
        <v>34</v>
      </c>
      <c r="D521" s="8">
        <v>24</v>
      </c>
      <c r="E521" s="8">
        <v>43</v>
      </c>
      <c r="F521" s="8">
        <v>55</v>
      </c>
      <c r="G521" s="8">
        <v>70</v>
      </c>
      <c r="H521" s="8">
        <v>29</v>
      </c>
      <c r="I521" s="8">
        <v>38</v>
      </c>
      <c r="J521" s="8">
        <v>23</v>
      </c>
      <c r="U521" s="22"/>
      <c r="V521" s="22"/>
      <c r="W521" s="22"/>
      <c r="X521" s="22"/>
      <c r="Y521" s="22"/>
      <c r="Z521" s="22"/>
    </row>
    <row r="522" spans="2:26" ht="15.75" hidden="1">
      <c r="B522" s="24" t="s">
        <v>60</v>
      </c>
      <c r="C522" s="40">
        <v>48</v>
      </c>
      <c r="D522" s="8">
        <v>37</v>
      </c>
      <c r="E522" s="8">
        <v>50</v>
      </c>
      <c r="F522" s="8">
        <v>73</v>
      </c>
      <c r="G522" s="8">
        <v>81</v>
      </c>
      <c r="H522" s="8">
        <v>50</v>
      </c>
      <c r="I522" s="8">
        <v>46</v>
      </c>
      <c r="J522" s="8">
        <v>46</v>
      </c>
      <c r="U522" s="22"/>
      <c r="V522" s="22"/>
      <c r="W522" s="22"/>
      <c r="X522" s="22"/>
      <c r="Y522" s="22"/>
      <c r="Z522" s="22"/>
    </row>
    <row r="523" spans="2:26" ht="15.75" hidden="1">
      <c r="B523" s="24" t="s">
        <v>134</v>
      </c>
      <c r="C523" s="8">
        <v>58</v>
      </c>
      <c r="D523" s="8">
        <v>35</v>
      </c>
      <c r="E523" s="8">
        <v>38</v>
      </c>
      <c r="F523" s="8">
        <v>67</v>
      </c>
      <c r="G523" s="8">
        <v>89</v>
      </c>
      <c r="H523" s="8">
        <v>64</v>
      </c>
      <c r="I523" s="8">
        <v>52</v>
      </c>
      <c r="J523" s="8">
        <v>35</v>
      </c>
      <c r="U523" s="22"/>
      <c r="V523" s="22"/>
      <c r="W523" s="22"/>
      <c r="X523" s="22"/>
      <c r="Y523" s="22"/>
      <c r="Z523" s="22"/>
    </row>
    <row r="524" spans="2:26" ht="15.75" hidden="1">
      <c r="B524" s="24" t="s">
        <v>135</v>
      </c>
      <c r="C524" s="8">
        <v>36</v>
      </c>
      <c r="D524" s="8">
        <v>31</v>
      </c>
      <c r="E524" s="8">
        <v>52</v>
      </c>
      <c r="F524" s="8">
        <v>67</v>
      </c>
      <c r="G524" s="8" t="e">
        <f>NA()</f>
        <v>#N/A</v>
      </c>
      <c r="H524" s="8">
        <v>36</v>
      </c>
      <c r="I524" s="8">
        <v>35</v>
      </c>
      <c r="J524" s="8">
        <v>33</v>
      </c>
      <c r="U524" s="22"/>
      <c r="V524" s="22"/>
      <c r="W524" s="22"/>
      <c r="X524" s="22"/>
      <c r="Y524" s="22"/>
      <c r="Z524" s="22"/>
    </row>
    <row r="525" spans="2:26" ht="15.75" hidden="1">
      <c r="B525" s="24" t="s">
        <v>136</v>
      </c>
      <c r="C525" s="8">
        <v>46</v>
      </c>
      <c r="D525" s="8">
        <v>32</v>
      </c>
      <c r="E525" s="8">
        <v>47</v>
      </c>
      <c r="F525" s="8">
        <v>62</v>
      </c>
      <c r="G525" s="8">
        <v>80</v>
      </c>
      <c r="H525" s="8">
        <v>49</v>
      </c>
      <c r="I525" s="8">
        <v>43</v>
      </c>
      <c r="J525" s="8">
        <v>40</v>
      </c>
      <c r="U525" s="22"/>
      <c r="V525" s="22"/>
      <c r="W525" s="22"/>
      <c r="X525" s="22"/>
      <c r="Y525" s="22"/>
      <c r="Z525" s="22"/>
    </row>
    <row r="526" spans="2:26" ht="15.75" hidden="1">
      <c r="B526" s="24" t="s">
        <v>47</v>
      </c>
      <c r="C526" s="8">
        <v>47</v>
      </c>
      <c r="D526" s="8">
        <v>31</v>
      </c>
      <c r="E526" s="8">
        <v>41</v>
      </c>
      <c r="F526" s="8">
        <v>72</v>
      </c>
      <c r="G526" s="8">
        <v>78</v>
      </c>
      <c r="H526" s="8">
        <v>50</v>
      </c>
      <c r="I526" s="8">
        <v>44</v>
      </c>
      <c r="J526" s="8">
        <v>38</v>
      </c>
      <c r="U526" s="22"/>
      <c r="V526" s="22"/>
      <c r="W526" s="22"/>
      <c r="X526" s="22"/>
      <c r="Y526" s="22"/>
      <c r="Z526" s="22"/>
    </row>
    <row r="527" spans="2:26" ht="15.75" customHeight="1" hidden="1">
      <c r="B527" s="24" t="s">
        <v>138</v>
      </c>
      <c r="C527" s="8">
        <v>47</v>
      </c>
      <c r="D527" s="8">
        <v>34</v>
      </c>
      <c r="E527" s="8">
        <v>37</v>
      </c>
      <c r="F527" s="8">
        <v>62</v>
      </c>
      <c r="G527" s="8">
        <v>71</v>
      </c>
      <c r="H527" s="8">
        <v>54</v>
      </c>
      <c r="I527" s="8">
        <v>41</v>
      </c>
      <c r="J527" s="8">
        <v>40</v>
      </c>
      <c r="U527" s="22"/>
      <c r="V527" s="22"/>
      <c r="W527" s="22"/>
      <c r="X527" s="22"/>
      <c r="Y527" s="22"/>
      <c r="Z527" s="22"/>
    </row>
    <row r="528" spans="2:26" s="151" customFormat="1" ht="15.75" hidden="1">
      <c r="B528" s="24" t="s">
        <v>30</v>
      </c>
      <c r="C528" s="8">
        <v>22</v>
      </c>
      <c r="D528" s="8">
        <v>17</v>
      </c>
      <c r="E528" s="8">
        <v>58</v>
      </c>
      <c r="F528" s="8">
        <v>40</v>
      </c>
      <c r="G528" s="8" t="e">
        <f>NA()</f>
        <v>#N/A</v>
      </c>
      <c r="H528" s="8">
        <v>27</v>
      </c>
      <c r="I528" s="8">
        <v>19</v>
      </c>
      <c r="J528" s="8">
        <v>25</v>
      </c>
      <c r="U528" s="22"/>
      <c r="V528" s="22"/>
      <c r="W528" s="22"/>
      <c r="X528" s="22"/>
      <c r="Y528" s="22"/>
      <c r="Z528" s="22"/>
    </row>
    <row r="529" spans="2:26" ht="15.75" hidden="1">
      <c r="B529" s="24" t="s">
        <v>52</v>
      </c>
      <c r="C529" s="8">
        <v>52</v>
      </c>
      <c r="D529" s="8">
        <v>28</v>
      </c>
      <c r="E529" s="8">
        <v>42</v>
      </c>
      <c r="F529" s="8">
        <v>60</v>
      </c>
      <c r="G529" s="8" t="e">
        <f>NA()</f>
        <v>#N/A</v>
      </c>
      <c r="H529" s="8">
        <v>38</v>
      </c>
      <c r="I529" s="8">
        <v>61</v>
      </c>
      <c r="J529" s="8">
        <v>24</v>
      </c>
      <c r="U529" s="22"/>
      <c r="V529" s="22"/>
      <c r="W529" s="22"/>
      <c r="X529" s="22"/>
      <c r="Y529" s="22"/>
      <c r="Z529" s="22"/>
    </row>
    <row r="530" spans="2:26" ht="15.75" hidden="1">
      <c r="B530" s="24" t="s">
        <v>141</v>
      </c>
      <c r="C530" s="8">
        <v>72</v>
      </c>
      <c r="D530" s="8">
        <v>38</v>
      </c>
      <c r="E530" s="8">
        <v>57</v>
      </c>
      <c r="F530" s="8">
        <v>79</v>
      </c>
      <c r="G530" s="8">
        <v>77</v>
      </c>
      <c r="H530" s="8">
        <v>76</v>
      </c>
      <c r="I530" s="8">
        <v>68</v>
      </c>
      <c r="J530" s="8">
        <v>46</v>
      </c>
      <c r="U530" s="22"/>
      <c r="V530" s="22"/>
      <c r="W530" s="22"/>
      <c r="X530" s="22"/>
      <c r="Y530" s="22"/>
      <c r="Z530" s="22"/>
    </row>
    <row r="531" spans="2:26" ht="15.75" hidden="1">
      <c r="B531" s="24" t="s">
        <v>142</v>
      </c>
      <c r="C531" s="8">
        <v>49</v>
      </c>
      <c r="D531" s="8">
        <v>32</v>
      </c>
      <c r="E531" s="8">
        <v>38</v>
      </c>
      <c r="F531" s="8">
        <v>59</v>
      </c>
      <c r="G531" s="8">
        <v>72</v>
      </c>
      <c r="H531" s="8">
        <v>53</v>
      </c>
      <c r="I531" s="8">
        <v>45</v>
      </c>
      <c r="J531" s="8">
        <v>33</v>
      </c>
      <c r="U531" s="22"/>
      <c r="V531" s="22"/>
      <c r="W531" s="22"/>
      <c r="X531" s="22"/>
      <c r="Y531" s="22"/>
      <c r="Z531" s="22"/>
    </row>
    <row r="532" spans="2:26" ht="15.75" hidden="1">
      <c r="B532" s="24" t="s">
        <v>143</v>
      </c>
      <c r="C532" s="8">
        <v>73</v>
      </c>
      <c r="D532" s="8">
        <v>38</v>
      </c>
      <c r="E532" s="8">
        <v>49</v>
      </c>
      <c r="F532" s="8">
        <v>77</v>
      </c>
      <c r="G532" s="8">
        <v>87</v>
      </c>
      <c r="H532" s="8">
        <v>76</v>
      </c>
      <c r="I532" s="8">
        <v>71</v>
      </c>
      <c r="J532" s="8">
        <v>40</v>
      </c>
      <c r="U532" s="22"/>
      <c r="V532" s="22"/>
      <c r="W532" s="22"/>
      <c r="X532" s="22"/>
      <c r="Y532" s="22"/>
      <c r="Z532" s="22"/>
    </row>
    <row r="533" spans="2:26" ht="15.75" hidden="1">
      <c r="B533" s="24" t="s">
        <v>144</v>
      </c>
      <c r="C533" s="8">
        <v>71</v>
      </c>
      <c r="D533" s="8">
        <v>42</v>
      </c>
      <c r="E533" s="8">
        <v>54</v>
      </c>
      <c r="F533" s="8">
        <v>82</v>
      </c>
      <c r="G533" s="8">
        <v>82</v>
      </c>
      <c r="H533" s="8">
        <v>74</v>
      </c>
      <c r="I533" s="8">
        <v>69</v>
      </c>
      <c r="J533" s="8">
        <v>50</v>
      </c>
      <c r="U533" s="22"/>
      <c r="V533" s="22"/>
      <c r="W533" s="22"/>
      <c r="X533" s="22"/>
      <c r="Y533" s="22"/>
      <c r="Z533" s="22"/>
    </row>
    <row r="534" spans="2:26" ht="15.75" hidden="1">
      <c r="B534" s="24" t="s">
        <v>145</v>
      </c>
      <c r="C534" s="8">
        <v>62</v>
      </c>
      <c r="D534" s="8">
        <v>35</v>
      </c>
      <c r="E534" s="8">
        <v>52</v>
      </c>
      <c r="F534" s="8">
        <v>68</v>
      </c>
      <c r="G534" s="8">
        <v>67</v>
      </c>
      <c r="H534" s="8">
        <v>62</v>
      </c>
      <c r="I534" s="8">
        <v>61</v>
      </c>
      <c r="J534" s="8">
        <v>50</v>
      </c>
      <c r="U534" s="22"/>
      <c r="V534" s="22"/>
      <c r="W534" s="22"/>
      <c r="X534" s="22"/>
      <c r="Y534" s="22"/>
      <c r="Z534" s="22"/>
    </row>
    <row r="535" spans="2:26" ht="13.5" customHeight="1" hidden="1">
      <c r="B535" s="14" t="s">
        <v>48</v>
      </c>
      <c r="C535" s="6"/>
      <c r="D535" s="6"/>
      <c r="E535" s="6"/>
      <c r="F535" s="6"/>
      <c r="G535" s="6"/>
      <c r="H535" s="6"/>
      <c r="I535" s="6"/>
      <c r="U535" s="22"/>
      <c r="V535" s="22"/>
      <c r="W535" s="22"/>
      <c r="X535" s="22"/>
      <c r="Y535" s="22"/>
      <c r="Z535" s="22"/>
    </row>
    <row r="536" spans="2:26" ht="15.75" hidden="1">
      <c r="B536" s="2"/>
      <c r="C536" s="7"/>
      <c r="D536" s="23"/>
      <c r="E536" s="23"/>
      <c r="F536" s="23"/>
      <c r="G536" s="7"/>
      <c r="H536" s="7"/>
      <c r="I536" s="7"/>
      <c r="J536" s="6"/>
      <c r="K536" s="6"/>
      <c r="L536" s="14"/>
      <c r="U536" s="22"/>
      <c r="V536" s="22"/>
      <c r="W536" s="22"/>
      <c r="X536" s="22"/>
      <c r="Y536" s="22"/>
      <c r="Z536" s="22"/>
    </row>
    <row r="537" spans="2:26" ht="15.75" hidden="1">
      <c r="B537" s="384" t="s">
        <v>180</v>
      </c>
      <c r="C537" s="320"/>
      <c r="D537" s="320"/>
      <c r="E537" s="320"/>
      <c r="F537" s="320"/>
      <c r="G537" s="320"/>
      <c r="H537" s="320"/>
      <c r="I537" s="320"/>
      <c r="J537" s="320"/>
      <c r="K537" s="320"/>
      <c r="L537" s="320"/>
      <c r="M537" s="320"/>
      <c r="U537" s="22"/>
      <c r="V537" s="22"/>
      <c r="W537" s="22"/>
      <c r="X537" s="22"/>
      <c r="Y537" s="22"/>
      <c r="Z537" s="22"/>
    </row>
    <row r="538" spans="2:26" ht="15" customHeight="1" hidden="1">
      <c r="B538" s="10"/>
      <c r="C538" s="10" t="s">
        <v>51</v>
      </c>
      <c r="D538" s="10" t="s">
        <v>62</v>
      </c>
      <c r="E538" s="10" t="s">
        <v>157</v>
      </c>
      <c r="F538" s="10" t="s">
        <v>63</v>
      </c>
      <c r="G538" s="10" t="s">
        <v>101</v>
      </c>
      <c r="H538" s="10" t="s">
        <v>100</v>
      </c>
      <c r="I538" s="10" t="s">
        <v>97</v>
      </c>
      <c r="J538" s="10" t="s">
        <v>92</v>
      </c>
      <c r="U538" s="22"/>
      <c r="V538" s="22"/>
      <c r="W538" s="22"/>
      <c r="X538" s="22"/>
      <c r="Y538" s="22"/>
      <c r="Z538" s="22"/>
    </row>
    <row r="539" spans="2:26" ht="15.75" hidden="1">
      <c r="B539" s="9" t="s">
        <v>53</v>
      </c>
      <c r="C539" s="8">
        <v>52</v>
      </c>
      <c r="D539" s="8">
        <v>29</v>
      </c>
      <c r="E539" s="8">
        <v>39</v>
      </c>
      <c r="F539" s="8">
        <v>64</v>
      </c>
      <c r="G539" s="8">
        <v>75</v>
      </c>
      <c r="H539" s="8">
        <v>56</v>
      </c>
      <c r="I539" s="8">
        <v>47</v>
      </c>
      <c r="J539" s="8">
        <v>36</v>
      </c>
      <c r="U539" s="22"/>
      <c r="V539" s="22"/>
      <c r="W539" s="22"/>
      <c r="X539" s="22"/>
      <c r="Y539" s="22"/>
      <c r="Z539" s="22"/>
    </row>
    <row r="540" spans="2:26" ht="15.75" hidden="1">
      <c r="B540" s="9" t="s">
        <v>64</v>
      </c>
      <c r="C540" s="8">
        <v>54</v>
      </c>
      <c r="D540" s="8">
        <v>30</v>
      </c>
      <c r="E540" s="8">
        <v>38</v>
      </c>
      <c r="F540" s="8">
        <v>67</v>
      </c>
      <c r="G540" s="8">
        <v>77</v>
      </c>
      <c r="H540" s="8">
        <v>58</v>
      </c>
      <c r="I540" s="8">
        <v>50</v>
      </c>
      <c r="J540" s="8">
        <v>36</v>
      </c>
      <c r="U540" s="22"/>
      <c r="V540" s="22"/>
      <c r="W540" s="22"/>
      <c r="X540" s="22"/>
      <c r="Y540" s="22"/>
      <c r="Z540" s="22"/>
    </row>
    <row r="541" spans="2:26" ht="15.75" hidden="1">
      <c r="B541" s="9" t="s">
        <v>65</v>
      </c>
      <c r="C541" s="8">
        <v>55</v>
      </c>
      <c r="D541" s="8">
        <v>31</v>
      </c>
      <c r="E541" s="8">
        <v>38</v>
      </c>
      <c r="F541" s="8">
        <v>63</v>
      </c>
      <c r="G541" s="8">
        <v>70</v>
      </c>
      <c r="H541" s="8">
        <v>60</v>
      </c>
      <c r="I541" s="8">
        <v>51</v>
      </c>
      <c r="J541" s="8">
        <v>36</v>
      </c>
      <c r="U541" s="22"/>
      <c r="V541" s="22"/>
      <c r="W541" s="22"/>
      <c r="X541" s="22"/>
      <c r="Y541" s="22"/>
      <c r="Z541" s="22"/>
    </row>
    <row r="542" spans="2:26" ht="15" customHeight="1" hidden="1">
      <c r="B542" s="24" t="s">
        <v>34</v>
      </c>
      <c r="C542" s="40">
        <v>34</v>
      </c>
      <c r="D542" s="8">
        <v>24</v>
      </c>
      <c r="E542" s="8">
        <v>29</v>
      </c>
      <c r="F542" s="8">
        <v>55</v>
      </c>
      <c r="G542" s="8">
        <v>75</v>
      </c>
      <c r="H542" s="8">
        <v>34</v>
      </c>
      <c r="I542" s="8">
        <v>35</v>
      </c>
      <c r="J542" s="8">
        <v>26</v>
      </c>
      <c r="U542" s="22"/>
      <c r="V542" s="22"/>
      <c r="W542" s="22"/>
      <c r="X542" s="22"/>
      <c r="Y542" s="22"/>
      <c r="Z542" s="22"/>
    </row>
    <row r="543" spans="2:26" ht="15.75" hidden="1">
      <c r="B543" s="24" t="s">
        <v>60</v>
      </c>
      <c r="C543" s="40">
        <v>36</v>
      </c>
      <c r="D543" s="8">
        <v>28</v>
      </c>
      <c r="E543" s="8">
        <v>35</v>
      </c>
      <c r="F543" s="8">
        <v>64</v>
      </c>
      <c r="G543" s="8">
        <v>71</v>
      </c>
      <c r="H543" s="8">
        <v>39</v>
      </c>
      <c r="I543" s="8">
        <v>33</v>
      </c>
      <c r="J543" s="8">
        <v>33</v>
      </c>
      <c r="U543" s="22"/>
      <c r="V543" s="22"/>
      <c r="W543" s="22"/>
      <c r="X543" s="22"/>
      <c r="Y543" s="22"/>
      <c r="Z543" s="22"/>
    </row>
    <row r="544" spans="2:26" ht="15.75" hidden="1">
      <c r="B544" s="24" t="s">
        <v>134</v>
      </c>
      <c r="C544" s="8">
        <v>57</v>
      </c>
      <c r="D544" s="8">
        <v>29</v>
      </c>
      <c r="E544" s="8">
        <v>40</v>
      </c>
      <c r="F544" s="8">
        <v>65</v>
      </c>
      <c r="G544" s="8">
        <v>85</v>
      </c>
      <c r="H544" s="8">
        <v>64</v>
      </c>
      <c r="I544" s="8">
        <v>50</v>
      </c>
      <c r="J544" s="8">
        <v>35</v>
      </c>
      <c r="U544" s="22"/>
      <c r="V544" s="22"/>
      <c r="W544" s="22"/>
      <c r="X544" s="22"/>
      <c r="Y544" s="22"/>
      <c r="Z544" s="22"/>
    </row>
    <row r="545" spans="2:26" ht="15.75" hidden="1">
      <c r="B545" s="24" t="s">
        <v>135</v>
      </c>
      <c r="C545" s="8">
        <v>37</v>
      </c>
      <c r="D545" s="8">
        <v>31</v>
      </c>
      <c r="E545" s="8">
        <v>21</v>
      </c>
      <c r="F545" s="8">
        <v>67</v>
      </c>
      <c r="G545" s="8" t="e">
        <f>NA()</f>
        <v>#N/A</v>
      </c>
      <c r="H545" s="8">
        <v>44</v>
      </c>
      <c r="I545" s="8">
        <v>31</v>
      </c>
      <c r="J545" s="8">
        <v>25</v>
      </c>
      <c r="U545" s="22"/>
      <c r="V545" s="22"/>
      <c r="W545" s="22"/>
      <c r="X545" s="22"/>
      <c r="Y545" s="22"/>
      <c r="Z545" s="22"/>
    </row>
    <row r="546" spans="2:26" ht="15.75" hidden="1">
      <c r="B546" s="24" t="s">
        <v>136</v>
      </c>
      <c r="C546" s="8">
        <v>42</v>
      </c>
      <c r="D546" s="8">
        <v>26</v>
      </c>
      <c r="E546" s="8">
        <v>49</v>
      </c>
      <c r="F546" s="8">
        <v>61</v>
      </c>
      <c r="G546" s="8">
        <v>63</v>
      </c>
      <c r="H546" s="8">
        <v>47</v>
      </c>
      <c r="I546" s="8">
        <v>38</v>
      </c>
      <c r="J546" s="8">
        <v>37</v>
      </c>
      <c r="U546" s="22"/>
      <c r="V546" s="22"/>
      <c r="W546" s="22"/>
      <c r="X546" s="22"/>
      <c r="Y546" s="22"/>
      <c r="Z546" s="22"/>
    </row>
    <row r="547" spans="2:26" ht="15.75" hidden="1">
      <c r="B547" s="24" t="s">
        <v>47</v>
      </c>
      <c r="C547" s="8">
        <v>40</v>
      </c>
      <c r="D547" s="8">
        <v>25</v>
      </c>
      <c r="E547" s="8">
        <v>31</v>
      </c>
      <c r="F547" s="8">
        <v>70</v>
      </c>
      <c r="G547" s="8">
        <v>67</v>
      </c>
      <c r="H547" s="8">
        <v>46</v>
      </c>
      <c r="I547" s="8">
        <v>35</v>
      </c>
      <c r="J547" s="8">
        <v>28</v>
      </c>
      <c r="U547" s="22"/>
      <c r="V547" s="22"/>
      <c r="W547" s="22"/>
      <c r="X547" s="22"/>
      <c r="Y547" s="22"/>
      <c r="Z547" s="22"/>
    </row>
    <row r="548" spans="2:26" ht="15.75" hidden="1">
      <c r="B548" s="24" t="s">
        <v>138</v>
      </c>
      <c r="C548" s="8">
        <v>44</v>
      </c>
      <c r="D548" s="8">
        <v>28</v>
      </c>
      <c r="E548" s="8">
        <v>35</v>
      </c>
      <c r="F548" s="8">
        <v>61</v>
      </c>
      <c r="G548" s="8">
        <v>61</v>
      </c>
      <c r="H548" s="8">
        <v>45</v>
      </c>
      <c r="I548" s="8">
        <v>43</v>
      </c>
      <c r="J548" s="8">
        <v>36</v>
      </c>
      <c r="U548" s="22"/>
      <c r="V548" s="22"/>
      <c r="W548" s="22"/>
      <c r="X548" s="22"/>
      <c r="Y548" s="22"/>
      <c r="Z548" s="22"/>
    </row>
    <row r="549" spans="2:26" s="151" customFormat="1" ht="15.75" hidden="1">
      <c r="B549" s="24" t="s">
        <v>30</v>
      </c>
      <c r="C549" s="8" t="e">
        <f>NA()</f>
        <v>#N/A</v>
      </c>
      <c r="D549" s="8" t="e">
        <f>NA()</f>
        <v>#N/A</v>
      </c>
      <c r="E549" s="8" t="e">
        <f>NA()</f>
        <v>#N/A</v>
      </c>
      <c r="F549" s="8" t="e">
        <f>NA()</f>
        <v>#N/A</v>
      </c>
      <c r="G549" s="8" t="e">
        <f>NA()</f>
        <v>#N/A</v>
      </c>
      <c r="H549" s="8" t="e">
        <f>NA()</f>
        <v>#N/A</v>
      </c>
      <c r="I549" s="8" t="e">
        <f>NA()</f>
        <v>#N/A</v>
      </c>
      <c r="J549" s="8" t="e">
        <f>NA()</f>
        <v>#N/A</v>
      </c>
      <c r="U549" s="22"/>
      <c r="V549" s="22"/>
      <c r="W549" s="22"/>
      <c r="X549" s="22"/>
      <c r="Y549" s="22"/>
      <c r="Z549" s="22"/>
    </row>
    <row r="550" spans="2:26" ht="15.75" hidden="1">
      <c r="B550" s="24" t="s">
        <v>52</v>
      </c>
      <c r="C550" s="8">
        <v>44</v>
      </c>
      <c r="D550" s="8">
        <v>25</v>
      </c>
      <c r="E550" s="8">
        <v>29</v>
      </c>
      <c r="F550" s="8">
        <v>56</v>
      </c>
      <c r="G550" s="8" t="e">
        <f>NA()</f>
        <v>#N/A</v>
      </c>
      <c r="H550" s="8">
        <v>51</v>
      </c>
      <c r="I550" s="8">
        <v>38</v>
      </c>
      <c r="J550" s="8">
        <v>30</v>
      </c>
      <c r="U550" s="22"/>
      <c r="V550" s="22"/>
      <c r="W550" s="22"/>
      <c r="X550" s="22"/>
      <c r="Y550" s="22"/>
      <c r="Z550" s="22"/>
    </row>
    <row r="551" spans="2:26" ht="15.75" hidden="1">
      <c r="B551" s="24" t="s">
        <v>141</v>
      </c>
      <c r="C551" s="8">
        <v>67</v>
      </c>
      <c r="D551" s="8">
        <v>45</v>
      </c>
      <c r="E551" s="8">
        <v>48</v>
      </c>
      <c r="F551" s="8">
        <v>73</v>
      </c>
      <c r="G551" s="8">
        <v>100</v>
      </c>
      <c r="H551" s="8">
        <v>74</v>
      </c>
      <c r="I551" s="8">
        <v>62</v>
      </c>
      <c r="J551" s="8">
        <v>39</v>
      </c>
      <c r="U551" s="22"/>
      <c r="V551" s="22"/>
      <c r="W551" s="22"/>
      <c r="X551" s="22"/>
      <c r="Y551" s="22"/>
      <c r="Z551" s="22"/>
    </row>
    <row r="552" spans="2:26" ht="15.75" hidden="1">
      <c r="B552" s="24" t="s">
        <v>142</v>
      </c>
      <c r="C552" s="8">
        <v>47</v>
      </c>
      <c r="D552" s="8">
        <v>28</v>
      </c>
      <c r="E552" s="8">
        <v>39</v>
      </c>
      <c r="F552" s="8">
        <v>55</v>
      </c>
      <c r="G552" s="8">
        <v>70</v>
      </c>
      <c r="H552" s="8">
        <v>51</v>
      </c>
      <c r="I552" s="8">
        <v>42</v>
      </c>
      <c r="J552" s="8">
        <v>33</v>
      </c>
      <c r="U552" s="22"/>
      <c r="V552" s="22"/>
      <c r="W552" s="22"/>
      <c r="X552" s="22"/>
      <c r="Y552" s="22"/>
      <c r="Z552" s="22"/>
    </row>
    <row r="553" spans="2:26" ht="15.75" hidden="1">
      <c r="B553" s="24" t="s">
        <v>143</v>
      </c>
      <c r="C553" s="8">
        <v>76</v>
      </c>
      <c r="D553" s="8">
        <v>41</v>
      </c>
      <c r="E553" s="8">
        <v>50</v>
      </c>
      <c r="F553" s="8">
        <v>80</v>
      </c>
      <c r="G553" s="8">
        <v>89</v>
      </c>
      <c r="H553" s="8">
        <v>79</v>
      </c>
      <c r="I553" s="8">
        <v>73</v>
      </c>
      <c r="J553" s="8">
        <v>48</v>
      </c>
      <c r="U553" s="22"/>
      <c r="V553" s="22"/>
      <c r="W553" s="22"/>
      <c r="X553" s="22"/>
      <c r="Y553" s="22"/>
      <c r="Z553" s="22"/>
    </row>
    <row r="554" spans="2:26" ht="15.75" hidden="1">
      <c r="B554" s="24" t="s">
        <v>144</v>
      </c>
      <c r="C554" s="8">
        <v>71</v>
      </c>
      <c r="D554" s="8">
        <v>37</v>
      </c>
      <c r="E554" s="8">
        <v>51</v>
      </c>
      <c r="F554" s="8">
        <v>84</v>
      </c>
      <c r="G554" s="8">
        <v>76</v>
      </c>
      <c r="H554" s="8">
        <v>76</v>
      </c>
      <c r="I554" s="8">
        <v>67</v>
      </c>
      <c r="J554" s="8">
        <v>45</v>
      </c>
      <c r="U554" s="22"/>
      <c r="V554" s="22"/>
      <c r="W554" s="22"/>
      <c r="X554" s="22"/>
      <c r="Y554" s="22"/>
      <c r="Z554" s="22"/>
    </row>
    <row r="555" spans="2:26" ht="15.75" hidden="1">
      <c r="B555" s="24" t="s">
        <v>145</v>
      </c>
      <c r="C555" s="8">
        <v>60</v>
      </c>
      <c r="D555" s="8">
        <v>37</v>
      </c>
      <c r="E555" s="8">
        <v>51</v>
      </c>
      <c r="F555" s="8">
        <v>64</v>
      </c>
      <c r="G555" s="8">
        <v>73</v>
      </c>
      <c r="H555" s="8">
        <v>63</v>
      </c>
      <c r="I555" s="8">
        <v>57</v>
      </c>
      <c r="J555" s="8">
        <v>37</v>
      </c>
      <c r="U555" s="22"/>
      <c r="V555" s="22"/>
      <c r="W555" s="22"/>
      <c r="X555" s="22"/>
      <c r="Y555" s="22"/>
      <c r="Z555" s="22"/>
    </row>
    <row r="556" spans="2:26" s="2" customFormat="1" ht="15.75" hidden="1">
      <c r="B556" s="14" t="s">
        <v>49</v>
      </c>
      <c r="C556" s="6"/>
      <c r="D556" s="6"/>
      <c r="E556" s="6"/>
      <c r="F556" s="6"/>
      <c r="G556" s="6"/>
      <c r="H556" s="6"/>
      <c r="I556" s="6"/>
      <c r="J556" s="47"/>
      <c r="K556" s="47"/>
      <c r="U556" s="22"/>
      <c r="V556" s="22"/>
      <c r="W556" s="22"/>
      <c r="X556" s="22"/>
      <c r="Y556" s="22"/>
      <c r="Z556" s="22"/>
    </row>
    <row r="557" spans="2:26" ht="15.75" hidden="1">
      <c r="B557" s="2"/>
      <c r="C557" s="7"/>
      <c r="D557" s="23"/>
      <c r="E557" s="23"/>
      <c r="F557" s="23"/>
      <c r="G557" s="7"/>
      <c r="H557" s="7"/>
      <c r="I557" s="7"/>
      <c r="J557" s="6"/>
      <c r="K557" s="6"/>
      <c r="L557" s="14"/>
      <c r="U557" s="22"/>
      <c r="V557" s="22"/>
      <c r="W557" s="22"/>
      <c r="X557" s="22"/>
      <c r="Y557" s="22"/>
      <c r="Z557" s="22"/>
    </row>
    <row r="558" spans="2:15" s="151" customFormat="1" ht="15.75" hidden="1">
      <c r="B558" s="380" t="s">
        <v>307</v>
      </c>
      <c r="C558" s="380"/>
      <c r="D558" s="380"/>
      <c r="E558" s="380"/>
      <c r="F558" s="380"/>
      <c r="G558" s="380"/>
      <c r="H558" s="380"/>
      <c r="I558" s="380"/>
      <c r="J558" s="380"/>
      <c r="K558" s="380"/>
      <c r="L558" s="380"/>
      <c r="M558" s="334"/>
      <c r="N558" s="334"/>
      <c r="O558" s="334"/>
    </row>
    <row r="559" spans="2:26" s="151" customFormat="1" ht="15" customHeight="1" hidden="1">
      <c r="B559" s="21"/>
      <c r="C559" s="10" t="s">
        <v>51</v>
      </c>
      <c r="D559" s="10" t="s">
        <v>62</v>
      </c>
      <c r="E559" s="10" t="s">
        <v>157</v>
      </c>
      <c r="F559" s="10" t="s">
        <v>63</v>
      </c>
      <c r="G559" s="10" t="s">
        <v>101</v>
      </c>
      <c r="H559" s="10" t="s">
        <v>100</v>
      </c>
      <c r="I559" s="10" t="s">
        <v>97</v>
      </c>
      <c r="J559" s="10" t="s">
        <v>92</v>
      </c>
      <c r="U559" s="22"/>
      <c r="V559" s="22"/>
      <c r="W559" s="22"/>
      <c r="X559" s="22"/>
      <c r="Y559" s="22"/>
      <c r="Z559" s="22"/>
    </row>
    <row r="560" spans="2:10" s="151" customFormat="1" ht="15.75" hidden="1">
      <c r="B560" s="9" t="s">
        <v>53</v>
      </c>
      <c r="C560" s="98">
        <v>47</v>
      </c>
      <c r="D560" s="153">
        <v>29</v>
      </c>
      <c r="E560" s="153">
        <v>35</v>
      </c>
      <c r="F560" s="153">
        <v>60</v>
      </c>
      <c r="G560" s="153">
        <v>69</v>
      </c>
      <c r="H560" s="153">
        <v>46</v>
      </c>
      <c r="I560" s="153">
        <v>48</v>
      </c>
      <c r="J560" s="98">
        <v>32</v>
      </c>
    </row>
    <row r="561" spans="2:10" s="151" customFormat="1" ht="15.75" hidden="1">
      <c r="B561" s="9" t="s">
        <v>64</v>
      </c>
      <c r="C561" s="98">
        <v>50</v>
      </c>
      <c r="D561" s="153">
        <v>29</v>
      </c>
      <c r="E561" s="153">
        <v>36</v>
      </c>
      <c r="F561" s="153">
        <v>65</v>
      </c>
      <c r="G561" s="153">
        <v>71</v>
      </c>
      <c r="H561" s="153">
        <v>50</v>
      </c>
      <c r="I561" s="153">
        <v>50</v>
      </c>
      <c r="J561" s="98">
        <v>32</v>
      </c>
    </row>
    <row r="562" spans="2:10" s="151" customFormat="1" ht="15.75" hidden="1">
      <c r="B562" s="9" t="s">
        <v>65</v>
      </c>
      <c r="C562" s="98">
        <v>51</v>
      </c>
      <c r="D562" s="153">
        <v>30</v>
      </c>
      <c r="E562" s="153">
        <v>35</v>
      </c>
      <c r="F562" s="153">
        <v>59</v>
      </c>
      <c r="G562" s="153">
        <v>66</v>
      </c>
      <c r="H562" s="153">
        <v>50</v>
      </c>
      <c r="I562" s="153">
        <v>51</v>
      </c>
      <c r="J562" s="98">
        <v>32</v>
      </c>
    </row>
    <row r="563" spans="2:10" s="151" customFormat="1" ht="15" customHeight="1" hidden="1">
      <c r="B563" s="24" t="s">
        <v>34</v>
      </c>
      <c r="C563" s="98">
        <v>36</v>
      </c>
      <c r="D563" s="153">
        <v>28</v>
      </c>
      <c r="E563" s="153">
        <v>38</v>
      </c>
      <c r="F563" s="153">
        <v>67</v>
      </c>
      <c r="G563" s="153" t="e">
        <f>NA()</f>
        <v>#N/A</v>
      </c>
      <c r="H563" s="153">
        <v>35</v>
      </c>
      <c r="I563" s="153">
        <v>37</v>
      </c>
      <c r="J563" s="98">
        <v>29</v>
      </c>
    </row>
    <row r="564" spans="2:10" s="151" customFormat="1" ht="15.75" hidden="1">
      <c r="B564" s="24" t="s">
        <v>60</v>
      </c>
      <c r="C564" s="98">
        <v>34</v>
      </c>
      <c r="D564" s="153">
        <v>27</v>
      </c>
      <c r="E564" s="153">
        <v>32</v>
      </c>
      <c r="F564" s="153">
        <v>73</v>
      </c>
      <c r="G564" s="153">
        <v>62</v>
      </c>
      <c r="H564" s="153">
        <v>33</v>
      </c>
      <c r="I564" s="153">
        <v>35</v>
      </c>
      <c r="J564" s="98">
        <v>30</v>
      </c>
    </row>
    <row r="565" spans="2:10" s="151" customFormat="1" ht="15.75" hidden="1">
      <c r="B565" s="24" t="s">
        <v>134</v>
      </c>
      <c r="C565" s="98">
        <v>46</v>
      </c>
      <c r="D565" s="153">
        <v>24</v>
      </c>
      <c r="E565" s="153">
        <v>30</v>
      </c>
      <c r="F565" s="153">
        <v>55</v>
      </c>
      <c r="G565" s="153">
        <v>65</v>
      </c>
      <c r="H565" s="153">
        <v>46</v>
      </c>
      <c r="I565" s="153">
        <v>45</v>
      </c>
      <c r="J565" s="98">
        <v>27</v>
      </c>
    </row>
    <row r="566" spans="2:10" s="151" customFormat="1" ht="15.75" hidden="1">
      <c r="B566" s="24" t="s">
        <v>135</v>
      </c>
      <c r="C566" s="98">
        <v>31</v>
      </c>
      <c r="D566" s="153">
        <v>27</v>
      </c>
      <c r="E566" s="153">
        <v>31</v>
      </c>
      <c r="F566" s="153">
        <v>57</v>
      </c>
      <c r="G566" s="153" t="e">
        <f>NA()</f>
        <v>#N/A</v>
      </c>
      <c r="H566" s="153">
        <v>34</v>
      </c>
      <c r="I566" s="153">
        <v>28</v>
      </c>
      <c r="J566" s="98">
        <v>23</v>
      </c>
    </row>
    <row r="567" spans="2:10" s="151" customFormat="1" ht="15.75" hidden="1">
      <c r="B567" s="24" t="s">
        <v>136</v>
      </c>
      <c r="C567" s="98">
        <v>35</v>
      </c>
      <c r="D567" s="153">
        <v>27</v>
      </c>
      <c r="E567" s="153">
        <v>31</v>
      </c>
      <c r="F567" s="153">
        <v>59</v>
      </c>
      <c r="G567" s="153">
        <v>61</v>
      </c>
      <c r="H567" s="153">
        <v>35</v>
      </c>
      <c r="I567" s="153">
        <v>36</v>
      </c>
      <c r="J567" s="98">
        <v>25</v>
      </c>
    </row>
    <row r="568" spans="2:10" s="151" customFormat="1" ht="15.75" hidden="1">
      <c r="B568" s="24" t="s">
        <v>47</v>
      </c>
      <c r="C568" s="98">
        <v>34</v>
      </c>
      <c r="D568" s="153">
        <v>22</v>
      </c>
      <c r="E568" s="153">
        <v>29</v>
      </c>
      <c r="F568" s="153">
        <v>57</v>
      </c>
      <c r="G568" s="153">
        <v>69</v>
      </c>
      <c r="H568" s="153">
        <v>33</v>
      </c>
      <c r="I568" s="153">
        <v>35</v>
      </c>
      <c r="J568" s="98">
        <v>27</v>
      </c>
    </row>
    <row r="569" spans="2:10" s="151" customFormat="1" ht="15.75" hidden="1">
      <c r="B569" s="24" t="s">
        <v>138</v>
      </c>
      <c r="C569" s="98">
        <v>41</v>
      </c>
      <c r="D569" s="153">
        <v>33</v>
      </c>
      <c r="E569" s="153">
        <v>34</v>
      </c>
      <c r="F569" s="153">
        <v>56</v>
      </c>
      <c r="G569" s="153">
        <v>62</v>
      </c>
      <c r="H569" s="153">
        <v>39</v>
      </c>
      <c r="I569" s="153">
        <v>43</v>
      </c>
      <c r="J569" s="98">
        <v>33</v>
      </c>
    </row>
    <row r="570" spans="2:26" s="151" customFormat="1" ht="15.75" hidden="1">
      <c r="B570" s="24" t="s">
        <v>30</v>
      </c>
      <c r="C570" s="8">
        <v>22</v>
      </c>
      <c r="D570" s="8">
        <v>21</v>
      </c>
      <c r="E570" s="8">
        <v>33</v>
      </c>
      <c r="F570" s="8">
        <v>43</v>
      </c>
      <c r="G570" s="8" t="e">
        <f>NA()</f>
        <v>#N/A</v>
      </c>
      <c r="H570" s="8">
        <v>25</v>
      </c>
      <c r="I570" s="8">
        <v>20</v>
      </c>
      <c r="J570" s="8">
        <v>21</v>
      </c>
      <c r="U570" s="22"/>
      <c r="V570" s="22"/>
      <c r="W570" s="22"/>
      <c r="X570" s="22"/>
      <c r="Y570" s="22"/>
      <c r="Z570" s="22"/>
    </row>
    <row r="571" spans="2:10" s="151" customFormat="1" ht="15.75" hidden="1">
      <c r="B571" s="24" t="s">
        <v>52</v>
      </c>
      <c r="C571" s="98">
        <v>37</v>
      </c>
      <c r="D571" s="153">
        <v>29</v>
      </c>
      <c r="E571" s="153">
        <v>33</v>
      </c>
      <c r="F571" s="153">
        <v>41</v>
      </c>
      <c r="G571" s="153">
        <v>33</v>
      </c>
      <c r="H571" s="153">
        <v>33</v>
      </c>
      <c r="I571" s="153">
        <v>42</v>
      </c>
      <c r="J571" s="98">
        <v>26</v>
      </c>
    </row>
    <row r="572" spans="2:10" s="151" customFormat="1" ht="15.75" hidden="1">
      <c r="B572" s="24" t="s">
        <v>141</v>
      </c>
      <c r="C572" s="98">
        <v>63</v>
      </c>
      <c r="D572" s="153">
        <v>35</v>
      </c>
      <c r="E572" s="153">
        <v>45</v>
      </c>
      <c r="F572" s="153">
        <v>72</v>
      </c>
      <c r="G572" s="153">
        <v>68</v>
      </c>
      <c r="H572" s="153">
        <v>62</v>
      </c>
      <c r="I572" s="153">
        <v>63</v>
      </c>
      <c r="J572" s="98">
        <v>34</v>
      </c>
    </row>
    <row r="573" spans="2:10" s="151" customFormat="1" ht="15.75" hidden="1">
      <c r="B573" s="24" t="s">
        <v>142</v>
      </c>
      <c r="C573" s="98">
        <v>43</v>
      </c>
      <c r="D573" s="153">
        <v>26</v>
      </c>
      <c r="E573" s="153">
        <v>37</v>
      </c>
      <c r="F573" s="153">
        <v>55</v>
      </c>
      <c r="G573" s="153">
        <v>67</v>
      </c>
      <c r="H573" s="153">
        <v>42</v>
      </c>
      <c r="I573" s="153">
        <v>45</v>
      </c>
      <c r="J573" s="98">
        <v>32</v>
      </c>
    </row>
    <row r="574" spans="2:10" s="151" customFormat="1" ht="15.75" hidden="1">
      <c r="B574" s="24" t="s">
        <v>143</v>
      </c>
      <c r="C574" s="98">
        <v>70</v>
      </c>
      <c r="D574" s="153">
        <v>38</v>
      </c>
      <c r="E574" s="153">
        <v>42</v>
      </c>
      <c r="F574" s="153">
        <v>75</v>
      </c>
      <c r="G574" s="153">
        <v>84</v>
      </c>
      <c r="H574" s="153">
        <v>70</v>
      </c>
      <c r="I574" s="153">
        <v>69</v>
      </c>
      <c r="J574" s="98">
        <v>33</v>
      </c>
    </row>
    <row r="575" spans="2:10" s="151" customFormat="1" ht="15.75" hidden="1">
      <c r="B575" s="24" t="s">
        <v>144</v>
      </c>
      <c r="C575" s="154">
        <v>65</v>
      </c>
      <c r="D575" s="154">
        <v>37</v>
      </c>
      <c r="E575" s="154">
        <v>49</v>
      </c>
      <c r="F575" s="154">
        <v>79</v>
      </c>
      <c r="G575" s="154">
        <v>71</v>
      </c>
      <c r="H575" s="154">
        <v>63</v>
      </c>
      <c r="I575" s="154">
        <v>66</v>
      </c>
      <c r="J575" s="154">
        <v>44</v>
      </c>
    </row>
    <row r="576" spans="2:10" s="151" customFormat="1" ht="15.75" hidden="1">
      <c r="B576" s="24" t="s">
        <v>145</v>
      </c>
      <c r="C576" s="98">
        <v>46</v>
      </c>
      <c r="D576" s="153">
        <v>35</v>
      </c>
      <c r="E576" s="153">
        <v>42</v>
      </c>
      <c r="F576" s="153">
        <v>49</v>
      </c>
      <c r="G576" s="153">
        <v>44</v>
      </c>
      <c r="H576" s="153">
        <v>41</v>
      </c>
      <c r="I576" s="153">
        <v>50</v>
      </c>
      <c r="J576" s="98">
        <v>26</v>
      </c>
    </row>
    <row r="577" spans="2:26" s="151" customFormat="1" ht="15.75" hidden="1">
      <c r="B577" s="14" t="s">
        <v>309</v>
      </c>
      <c r="C577" s="6"/>
      <c r="D577" s="6"/>
      <c r="E577" s="6"/>
      <c r="F577" s="6"/>
      <c r="G577" s="6"/>
      <c r="H577" s="6"/>
      <c r="I577" s="6"/>
      <c r="J577" s="6"/>
      <c r="K577" s="6"/>
      <c r="L577" s="14"/>
      <c r="U577" s="22"/>
      <c r="V577" s="22"/>
      <c r="W577" s="22"/>
      <c r="X577" s="22"/>
      <c r="Y577" s="22"/>
      <c r="Z577" s="22"/>
    </row>
    <row r="578" spans="2:26" s="151" customFormat="1" ht="15.75" hidden="1">
      <c r="B578" s="14"/>
      <c r="C578" s="6"/>
      <c r="D578" s="6"/>
      <c r="E578" s="6"/>
      <c r="F578" s="6"/>
      <c r="G578" s="6"/>
      <c r="H578" s="6"/>
      <c r="I578" s="6"/>
      <c r="J578" s="6"/>
      <c r="K578" s="6"/>
      <c r="L578" s="14"/>
      <c r="U578" s="22"/>
      <c r="V578" s="22"/>
      <c r="W578" s="22"/>
      <c r="X578" s="22"/>
      <c r="Y578" s="22"/>
      <c r="Z578" s="22"/>
    </row>
    <row r="579" spans="2:26" ht="15" customHeight="1" hidden="1">
      <c r="B579" s="380" t="s">
        <v>181</v>
      </c>
      <c r="C579" s="380"/>
      <c r="D579" s="380"/>
      <c r="E579" s="380"/>
      <c r="F579" s="380"/>
      <c r="G579" s="380"/>
      <c r="H579" s="380"/>
      <c r="I579" s="380"/>
      <c r="J579" s="380"/>
      <c r="K579" s="380"/>
      <c r="L579" s="380"/>
      <c r="M579" s="380"/>
      <c r="U579" s="22"/>
      <c r="V579" s="22"/>
      <c r="W579" s="22"/>
      <c r="X579" s="22"/>
      <c r="Y579" s="22"/>
      <c r="Z579" s="22"/>
    </row>
    <row r="580" spans="2:26" ht="15" customHeight="1" hidden="1">
      <c r="B580" s="10"/>
      <c r="C580" s="10" t="s">
        <v>51</v>
      </c>
      <c r="D580" s="10" t="s">
        <v>62</v>
      </c>
      <c r="E580" s="10" t="s">
        <v>157</v>
      </c>
      <c r="F580" s="10" t="s">
        <v>63</v>
      </c>
      <c r="G580" s="10" t="s">
        <v>101</v>
      </c>
      <c r="H580" s="10" t="s">
        <v>100</v>
      </c>
      <c r="I580" s="10" t="s">
        <v>97</v>
      </c>
      <c r="J580" s="10" t="s">
        <v>92</v>
      </c>
      <c r="U580" s="22"/>
      <c r="V580" s="22"/>
      <c r="W580" s="22"/>
      <c r="X580" s="22"/>
      <c r="Y580" s="22"/>
      <c r="Z580" s="22"/>
    </row>
    <row r="581" spans="2:26" ht="15.75" hidden="1">
      <c r="B581" s="9" t="s">
        <v>53</v>
      </c>
      <c r="C581" s="8">
        <v>44</v>
      </c>
      <c r="D581" s="8">
        <v>25</v>
      </c>
      <c r="E581" s="8">
        <v>32</v>
      </c>
      <c r="F581" s="8">
        <v>57</v>
      </c>
      <c r="G581" s="8">
        <v>66</v>
      </c>
      <c r="H581" s="8">
        <v>45</v>
      </c>
      <c r="I581" s="8">
        <v>44</v>
      </c>
      <c r="J581" s="8">
        <v>28</v>
      </c>
      <c r="U581" s="22"/>
      <c r="V581" s="22"/>
      <c r="W581" s="22"/>
      <c r="X581" s="22"/>
      <c r="Y581" s="22"/>
      <c r="Z581" s="22"/>
    </row>
    <row r="582" spans="2:26" ht="15.75" hidden="1">
      <c r="B582" s="9" t="s">
        <v>64</v>
      </c>
      <c r="C582" s="8">
        <v>48</v>
      </c>
      <c r="D582" s="8">
        <v>26</v>
      </c>
      <c r="E582" s="8">
        <v>31</v>
      </c>
      <c r="F582" s="8">
        <v>62</v>
      </c>
      <c r="G582" s="8">
        <v>68</v>
      </c>
      <c r="H582" s="8">
        <v>49</v>
      </c>
      <c r="I582" s="8">
        <v>46</v>
      </c>
      <c r="J582" s="8">
        <v>28</v>
      </c>
      <c r="U582" s="22"/>
      <c r="V582" s="22"/>
      <c r="W582" s="22"/>
      <c r="X582" s="22"/>
      <c r="Y582" s="22"/>
      <c r="Z582" s="22"/>
    </row>
    <row r="583" spans="2:26" ht="15.75" hidden="1">
      <c r="B583" s="9" t="s">
        <v>65</v>
      </c>
      <c r="C583" s="8">
        <v>48</v>
      </c>
      <c r="D583" s="8">
        <v>25</v>
      </c>
      <c r="E583" s="8">
        <v>32</v>
      </c>
      <c r="F583" s="8">
        <v>56</v>
      </c>
      <c r="G583" s="8">
        <v>60</v>
      </c>
      <c r="H583" s="8">
        <v>49</v>
      </c>
      <c r="I583" s="8">
        <v>48</v>
      </c>
      <c r="J583" s="8">
        <v>29</v>
      </c>
      <c r="U583" s="22"/>
      <c r="V583" s="22"/>
      <c r="W583" s="22"/>
      <c r="X583" s="22"/>
      <c r="Y583" s="22"/>
      <c r="Z583" s="22"/>
    </row>
    <row r="584" spans="2:26" ht="15" customHeight="1" hidden="1">
      <c r="B584" s="24" t="s">
        <v>34</v>
      </c>
      <c r="C584" s="40">
        <v>33</v>
      </c>
      <c r="D584" s="8">
        <v>22</v>
      </c>
      <c r="E584" s="8">
        <v>33</v>
      </c>
      <c r="F584" s="8">
        <v>59</v>
      </c>
      <c r="G584" s="8">
        <v>75</v>
      </c>
      <c r="H584" s="8">
        <v>38</v>
      </c>
      <c r="I584" s="8">
        <v>28</v>
      </c>
      <c r="J584" s="8">
        <v>24</v>
      </c>
      <c r="U584" s="22"/>
      <c r="V584" s="22"/>
      <c r="W584" s="22"/>
      <c r="X584" s="22"/>
      <c r="Y584" s="22"/>
      <c r="Z584" s="22"/>
    </row>
    <row r="585" spans="2:26" ht="15.75" hidden="1">
      <c r="B585" s="24" t="s">
        <v>60</v>
      </c>
      <c r="C585" s="40">
        <v>29</v>
      </c>
      <c r="D585" s="8">
        <v>21</v>
      </c>
      <c r="E585" s="8">
        <v>28</v>
      </c>
      <c r="F585" s="8">
        <v>66</v>
      </c>
      <c r="G585" s="8">
        <v>58</v>
      </c>
      <c r="H585" s="8">
        <v>30</v>
      </c>
      <c r="I585" s="8">
        <v>28</v>
      </c>
      <c r="J585" s="8">
        <v>25</v>
      </c>
      <c r="U585" s="22"/>
      <c r="V585" s="22"/>
      <c r="W585" s="22"/>
      <c r="X585" s="22"/>
      <c r="Y585" s="22"/>
      <c r="Z585" s="22"/>
    </row>
    <row r="586" spans="2:26" ht="15.75" hidden="1">
      <c r="B586" s="24" t="s">
        <v>134</v>
      </c>
      <c r="C586" s="8">
        <v>45</v>
      </c>
      <c r="D586" s="8">
        <v>16</v>
      </c>
      <c r="E586" s="8">
        <v>33</v>
      </c>
      <c r="F586" s="8">
        <v>51</v>
      </c>
      <c r="G586" s="8">
        <v>82</v>
      </c>
      <c r="H586" s="8">
        <v>47</v>
      </c>
      <c r="I586" s="8">
        <v>43</v>
      </c>
      <c r="J586" s="8">
        <v>24</v>
      </c>
      <c r="U586" s="22"/>
      <c r="V586" s="22"/>
      <c r="W586" s="22"/>
      <c r="X586" s="22"/>
      <c r="Y586" s="22"/>
      <c r="Z586" s="22"/>
    </row>
    <row r="587" spans="2:26" ht="15.75" hidden="1">
      <c r="B587" s="24" t="s">
        <v>135</v>
      </c>
      <c r="C587" s="8">
        <v>29</v>
      </c>
      <c r="D587" s="8">
        <v>26</v>
      </c>
      <c r="E587" s="8">
        <v>29</v>
      </c>
      <c r="F587" s="8">
        <v>57</v>
      </c>
      <c r="G587" s="8" t="e">
        <f>NA()</f>
        <v>#N/A</v>
      </c>
      <c r="H587" s="8">
        <v>24</v>
      </c>
      <c r="I587" s="8">
        <v>33</v>
      </c>
      <c r="J587" s="8">
        <v>20</v>
      </c>
      <c r="U587" s="22"/>
      <c r="V587" s="22"/>
      <c r="W587" s="22"/>
      <c r="X587" s="22"/>
      <c r="Y587" s="22"/>
      <c r="Z587" s="22"/>
    </row>
    <row r="588" spans="2:26" ht="15.75" hidden="1">
      <c r="B588" s="24" t="s">
        <v>136</v>
      </c>
      <c r="C588" s="8">
        <v>38</v>
      </c>
      <c r="D588" s="8">
        <v>29</v>
      </c>
      <c r="E588" s="8">
        <v>32</v>
      </c>
      <c r="F588" s="8">
        <v>61</v>
      </c>
      <c r="G588" s="8">
        <v>60</v>
      </c>
      <c r="H588" s="8">
        <v>38</v>
      </c>
      <c r="I588" s="8">
        <v>37</v>
      </c>
      <c r="J588" s="8">
        <v>30</v>
      </c>
      <c r="U588" s="22"/>
      <c r="V588" s="22"/>
      <c r="W588" s="22"/>
      <c r="X588" s="22"/>
      <c r="Y588" s="22"/>
      <c r="Z588" s="22"/>
    </row>
    <row r="589" spans="2:26" ht="15.75" hidden="1">
      <c r="B589" s="24" t="s">
        <v>47</v>
      </c>
      <c r="C589" s="8">
        <v>32</v>
      </c>
      <c r="D589" s="8">
        <v>18</v>
      </c>
      <c r="E589" s="8">
        <v>24</v>
      </c>
      <c r="F589" s="8">
        <v>60</v>
      </c>
      <c r="G589" s="8">
        <v>53</v>
      </c>
      <c r="H589" s="8">
        <v>32</v>
      </c>
      <c r="I589" s="8">
        <v>32</v>
      </c>
      <c r="J589" s="8">
        <v>23</v>
      </c>
      <c r="U589" s="22"/>
      <c r="V589" s="22"/>
      <c r="W589" s="22"/>
      <c r="X589" s="22"/>
      <c r="Y589" s="22"/>
      <c r="Z589" s="22"/>
    </row>
    <row r="590" spans="2:26" ht="15.75" hidden="1">
      <c r="B590" s="24" t="s">
        <v>138</v>
      </c>
      <c r="C590" s="8">
        <v>39</v>
      </c>
      <c r="D590" s="8">
        <v>23</v>
      </c>
      <c r="E590" s="8">
        <v>27</v>
      </c>
      <c r="F590" s="8">
        <v>61</v>
      </c>
      <c r="G590" s="8">
        <v>59</v>
      </c>
      <c r="H590" s="8">
        <v>39</v>
      </c>
      <c r="I590" s="8">
        <v>39</v>
      </c>
      <c r="J590" s="8">
        <v>28</v>
      </c>
      <c r="U590" s="22"/>
      <c r="V590" s="22"/>
      <c r="W590" s="22"/>
      <c r="X590" s="22"/>
      <c r="Y590" s="22"/>
      <c r="Z590" s="22"/>
    </row>
    <row r="591" spans="2:26" s="151" customFormat="1" ht="15.75" hidden="1">
      <c r="B591" s="24" t="s">
        <v>30</v>
      </c>
      <c r="C591" s="8">
        <v>15</v>
      </c>
      <c r="D591" s="8">
        <v>13</v>
      </c>
      <c r="E591" s="8">
        <v>21</v>
      </c>
      <c r="F591" s="8">
        <v>44</v>
      </c>
      <c r="G591" s="8" t="e">
        <f>NA()</f>
        <v>#N/A</v>
      </c>
      <c r="H591" s="8">
        <v>18</v>
      </c>
      <c r="I591" s="8">
        <v>13</v>
      </c>
      <c r="J591" s="8">
        <v>8</v>
      </c>
      <c r="U591" s="22"/>
      <c r="V591" s="22"/>
      <c r="W591" s="22"/>
      <c r="X591" s="22"/>
      <c r="Y591" s="22"/>
      <c r="Z591" s="22"/>
    </row>
    <row r="592" spans="2:26" ht="15.75" hidden="1">
      <c r="B592" s="24" t="s">
        <v>52</v>
      </c>
      <c r="C592" s="8">
        <v>38</v>
      </c>
      <c r="D592" s="8">
        <v>24</v>
      </c>
      <c r="E592" s="8">
        <v>24</v>
      </c>
      <c r="F592" s="8">
        <v>50</v>
      </c>
      <c r="G592" s="8">
        <v>80</v>
      </c>
      <c r="H592" s="8">
        <v>35</v>
      </c>
      <c r="I592" s="8">
        <v>42</v>
      </c>
      <c r="J592" s="8">
        <v>27</v>
      </c>
      <c r="U592" s="22"/>
      <c r="V592" s="22"/>
      <c r="W592" s="22"/>
      <c r="X592" s="22"/>
      <c r="Y592" s="22"/>
      <c r="Z592" s="22"/>
    </row>
    <row r="593" spans="2:26" ht="15.75" hidden="1">
      <c r="B593" s="24" t="s">
        <v>141</v>
      </c>
      <c r="C593" s="8">
        <v>62</v>
      </c>
      <c r="D593" s="8">
        <v>29</v>
      </c>
      <c r="E593" s="8">
        <v>39</v>
      </c>
      <c r="F593" s="8">
        <v>71</v>
      </c>
      <c r="G593" s="8">
        <v>68</v>
      </c>
      <c r="H593" s="8">
        <v>62</v>
      </c>
      <c r="I593" s="8">
        <v>62</v>
      </c>
      <c r="J593" s="8">
        <v>26</v>
      </c>
      <c r="U593" s="22"/>
      <c r="V593" s="22"/>
      <c r="W593" s="22"/>
      <c r="X593" s="22"/>
      <c r="Y593" s="22"/>
      <c r="Z593" s="22"/>
    </row>
    <row r="594" spans="2:26" ht="15.75" hidden="1">
      <c r="B594" s="24" t="s">
        <v>142</v>
      </c>
      <c r="C594" s="8">
        <v>42</v>
      </c>
      <c r="D594" s="8">
        <v>27</v>
      </c>
      <c r="E594" s="8">
        <v>30</v>
      </c>
      <c r="F594" s="8">
        <v>56</v>
      </c>
      <c r="G594" s="8">
        <v>62</v>
      </c>
      <c r="H594" s="8">
        <v>43</v>
      </c>
      <c r="I594" s="8">
        <v>42</v>
      </c>
      <c r="J594" s="8">
        <v>29</v>
      </c>
      <c r="U594" s="22"/>
      <c r="V594" s="22"/>
      <c r="W594" s="22"/>
      <c r="X594" s="22"/>
      <c r="Y594" s="22"/>
      <c r="Z594" s="22"/>
    </row>
    <row r="595" spans="2:26" ht="15.75" hidden="1">
      <c r="B595" s="24" t="s">
        <v>143</v>
      </c>
      <c r="C595" s="8">
        <v>71</v>
      </c>
      <c r="D595" s="8">
        <v>45</v>
      </c>
      <c r="E595" s="8">
        <v>38</v>
      </c>
      <c r="F595" s="8">
        <v>76</v>
      </c>
      <c r="G595" s="8">
        <v>80</v>
      </c>
      <c r="H595" s="8">
        <v>71</v>
      </c>
      <c r="I595" s="8">
        <v>70</v>
      </c>
      <c r="J595" s="8">
        <v>37</v>
      </c>
      <c r="U595" s="22"/>
      <c r="V595" s="22"/>
      <c r="W595" s="22"/>
      <c r="X595" s="22"/>
      <c r="Y595" s="22"/>
      <c r="Z595" s="22"/>
    </row>
    <row r="596" spans="2:26" ht="15.75" hidden="1">
      <c r="B596" s="24" t="s">
        <v>144</v>
      </c>
      <c r="C596" s="8">
        <v>64</v>
      </c>
      <c r="D596" s="8">
        <v>39</v>
      </c>
      <c r="E596" s="8">
        <v>44</v>
      </c>
      <c r="F596" s="8">
        <v>78</v>
      </c>
      <c r="G596" s="8">
        <v>67</v>
      </c>
      <c r="H596" s="8">
        <v>67</v>
      </c>
      <c r="I596" s="8">
        <v>61</v>
      </c>
      <c r="J596" s="8">
        <v>40</v>
      </c>
      <c r="U596" s="22"/>
      <c r="V596" s="22"/>
      <c r="W596" s="22"/>
      <c r="X596" s="22"/>
      <c r="Y596" s="22"/>
      <c r="Z596" s="22"/>
    </row>
    <row r="597" spans="2:26" ht="15.75" hidden="1">
      <c r="B597" s="24" t="s">
        <v>145</v>
      </c>
      <c r="C597" s="8">
        <v>51</v>
      </c>
      <c r="D597" s="8">
        <v>34</v>
      </c>
      <c r="E597" s="8">
        <v>40</v>
      </c>
      <c r="F597" s="8">
        <v>56</v>
      </c>
      <c r="G597" s="8">
        <v>63</v>
      </c>
      <c r="H597" s="8">
        <v>48</v>
      </c>
      <c r="I597" s="8">
        <v>53</v>
      </c>
      <c r="J597" s="8">
        <v>40</v>
      </c>
      <c r="U597" s="22"/>
      <c r="V597" s="22"/>
      <c r="W597" s="22"/>
      <c r="X597" s="22"/>
      <c r="Y597" s="22"/>
      <c r="Z597" s="22"/>
    </row>
    <row r="598" spans="2:26" ht="15.75" hidden="1">
      <c r="B598" s="14" t="s">
        <v>303</v>
      </c>
      <c r="C598" s="6"/>
      <c r="D598" s="6"/>
      <c r="E598" s="6"/>
      <c r="F598" s="6"/>
      <c r="G598" s="6"/>
      <c r="H598" s="6"/>
      <c r="I598" s="6"/>
      <c r="J598" s="6"/>
      <c r="K598" s="6"/>
      <c r="L598" s="14"/>
      <c r="U598" s="22"/>
      <c r="V598" s="22"/>
      <c r="W598" s="22"/>
      <c r="X598" s="22"/>
      <c r="Y598" s="22"/>
      <c r="Z598" s="22"/>
    </row>
    <row r="599" spans="2:26" s="85" customFormat="1" ht="15.75" hidden="1">
      <c r="B599" s="2"/>
      <c r="C599" s="7"/>
      <c r="D599" s="23"/>
      <c r="E599" s="23"/>
      <c r="F599" s="23"/>
      <c r="G599" s="7"/>
      <c r="H599" s="7"/>
      <c r="I599" s="7"/>
      <c r="J599" s="6"/>
      <c r="K599" s="6"/>
      <c r="L599" s="14"/>
      <c r="U599" s="22"/>
      <c r="V599" s="22"/>
      <c r="W599" s="22"/>
      <c r="X599" s="22"/>
      <c r="Y599" s="22"/>
      <c r="Z599" s="22"/>
    </row>
    <row r="600" spans="2:26" ht="15" customHeight="1" hidden="1">
      <c r="B600" s="380" t="s">
        <v>182</v>
      </c>
      <c r="C600" s="380"/>
      <c r="D600" s="380"/>
      <c r="E600" s="380"/>
      <c r="F600" s="380"/>
      <c r="G600" s="380"/>
      <c r="H600" s="380"/>
      <c r="I600" s="380"/>
      <c r="J600" s="380"/>
      <c r="K600" s="380"/>
      <c r="L600" s="380"/>
      <c r="M600" s="380"/>
      <c r="U600" s="22"/>
      <c r="V600" s="22"/>
      <c r="W600" s="22"/>
      <c r="X600" s="22"/>
      <c r="Y600" s="22"/>
      <c r="Z600" s="22"/>
    </row>
    <row r="601" spans="2:26" ht="15" customHeight="1" hidden="1">
      <c r="B601" s="10"/>
      <c r="C601" s="10" t="s">
        <v>51</v>
      </c>
      <c r="D601" s="10" t="s">
        <v>62</v>
      </c>
      <c r="E601" s="10" t="s">
        <v>157</v>
      </c>
      <c r="F601" s="10" t="s">
        <v>63</v>
      </c>
      <c r="G601" s="10" t="s">
        <v>101</v>
      </c>
      <c r="H601" s="10" t="s">
        <v>100</v>
      </c>
      <c r="I601" s="10" t="s">
        <v>97</v>
      </c>
      <c r="J601" s="10" t="s">
        <v>92</v>
      </c>
      <c r="U601" s="22"/>
      <c r="V601" s="22"/>
      <c r="W601" s="22"/>
      <c r="X601" s="22"/>
      <c r="Y601" s="22"/>
      <c r="Z601" s="22"/>
    </row>
    <row r="602" spans="2:26" ht="15.75" hidden="1">
      <c r="B602" s="9" t="s">
        <v>53</v>
      </c>
      <c r="C602" s="8">
        <v>37</v>
      </c>
      <c r="D602" s="8">
        <v>19</v>
      </c>
      <c r="E602" s="8">
        <v>25</v>
      </c>
      <c r="F602" s="8">
        <v>49</v>
      </c>
      <c r="G602" s="8">
        <v>60</v>
      </c>
      <c r="H602" s="8">
        <v>36</v>
      </c>
      <c r="I602" s="8">
        <v>38</v>
      </c>
      <c r="J602" s="8">
        <v>21</v>
      </c>
      <c r="U602" s="22"/>
      <c r="V602" s="22"/>
      <c r="W602" s="22"/>
      <c r="X602" s="22"/>
      <c r="Y602" s="22"/>
      <c r="Z602" s="22"/>
    </row>
    <row r="603" spans="2:26" ht="15.75" hidden="1">
      <c r="B603" s="9" t="s">
        <v>64</v>
      </c>
      <c r="C603" s="8">
        <v>40</v>
      </c>
      <c r="D603" s="8">
        <v>19</v>
      </c>
      <c r="E603" s="8">
        <v>24</v>
      </c>
      <c r="F603" s="8">
        <v>53</v>
      </c>
      <c r="G603" s="8">
        <v>64</v>
      </c>
      <c r="H603" s="8">
        <v>40</v>
      </c>
      <c r="I603" s="8">
        <v>41</v>
      </c>
      <c r="J603" s="8">
        <v>21</v>
      </c>
      <c r="U603" s="22"/>
      <c r="V603" s="22"/>
      <c r="W603" s="22"/>
      <c r="X603" s="22"/>
      <c r="Y603" s="22"/>
      <c r="Z603" s="22"/>
    </row>
    <row r="604" spans="2:26" ht="15.75" hidden="1">
      <c r="B604" s="9" t="s">
        <v>65</v>
      </c>
      <c r="C604" s="8">
        <v>42</v>
      </c>
      <c r="D604" s="8">
        <v>20</v>
      </c>
      <c r="E604" s="8">
        <v>27</v>
      </c>
      <c r="F604" s="8">
        <v>48</v>
      </c>
      <c r="G604" s="8">
        <v>55</v>
      </c>
      <c r="H604" s="8">
        <v>41</v>
      </c>
      <c r="I604" s="8">
        <v>42</v>
      </c>
      <c r="J604" s="8">
        <v>23</v>
      </c>
      <c r="U604" s="22"/>
      <c r="V604" s="22"/>
      <c r="W604" s="22"/>
      <c r="X604" s="22"/>
      <c r="Y604" s="22"/>
      <c r="Z604" s="22"/>
    </row>
    <row r="605" spans="2:26" ht="15" customHeight="1" hidden="1">
      <c r="B605" s="24" t="s">
        <v>34</v>
      </c>
      <c r="C605" s="40">
        <v>19</v>
      </c>
      <c r="D605" s="8">
        <v>11</v>
      </c>
      <c r="E605" s="8">
        <v>21</v>
      </c>
      <c r="F605" s="8">
        <v>36</v>
      </c>
      <c r="G605" s="8">
        <v>60</v>
      </c>
      <c r="H605" s="8">
        <v>11</v>
      </c>
      <c r="I605" s="8">
        <v>26</v>
      </c>
      <c r="J605" s="8">
        <v>9</v>
      </c>
      <c r="U605" s="22"/>
      <c r="V605" s="22"/>
      <c r="W605" s="22"/>
      <c r="X605" s="22"/>
      <c r="Y605" s="22"/>
      <c r="Z605" s="22"/>
    </row>
    <row r="606" spans="2:26" ht="15.75" hidden="1">
      <c r="B606" s="24" t="s">
        <v>60</v>
      </c>
      <c r="C606" s="40">
        <v>24</v>
      </c>
      <c r="D606" s="8">
        <v>18</v>
      </c>
      <c r="E606" s="8">
        <v>21</v>
      </c>
      <c r="F606" s="8">
        <v>58</v>
      </c>
      <c r="G606" s="8">
        <v>61</v>
      </c>
      <c r="H606" s="8">
        <v>23</v>
      </c>
      <c r="I606" s="8">
        <v>24</v>
      </c>
      <c r="J606" s="8">
        <v>20</v>
      </c>
      <c r="U606" s="22"/>
      <c r="V606" s="22"/>
      <c r="W606" s="22"/>
      <c r="X606" s="22"/>
      <c r="Y606" s="22"/>
      <c r="Z606" s="22"/>
    </row>
    <row r="607" spans="2:26" ht="15.75" hidden="1">
      <c r="B607" s="24" t="s">
        <v>134</v>
      </c>
      <c r="C607" s="8">
        <v>35</v>
      </c>
      <c r="D607" s="8">
        <v>21</v>
      </c>
      <c r="E607" s="8">
        <v>17</v>
      </c>
      <c r="F607" s="8">
        <v>42</v>
      </c>
      <c r="G607" s="8">
        <v>61</v>
      </c>
      <c r="H607" s="8">
        <v>34</v>
      </c>
      <c r="I607" s="8">
        <v>36</v>
      </c>
      <c r="J607" s="8">
        <v>16</v>
      </c>
      <c r="U607" s="22"/>
      <c r="V607" s="22"/>
      <c r="W607" s="22"/>
      <c r="X607" s="22"/>
      <c r="Y607" s="22"/>
      <c r="Z607" s="22"/>
    </row>
    <row r="608" spans="2:26" ht="15.75" hidden="1">
      <c r="B608" s="24" t="s">
        <v>135</v>
      </c>
      <c r="C608" s="8">
        <v>24</v>
      </c>
      <c r="D608" s="8">
        <v>20</v>
      </c>
      <c r="E608" s="8">
        <v>26</v>
      </c>
      <c r="F608" s="8">
        <v>50</v>
      </c>
      <c r="G608" s="8" t="e">
        <f>NA()</f>
        <v>#N/A</v>
      </c>
      <c r="H608" s="8">
        <v>22</v>
      </c>
      <c r="I608" s="8">
        <v>25</v>
      </c>
      <c r="J608" s="8">
        <v>18</v>
      </c>
      <c r="U608" s="22"/>
      <c r="V608" s="22"/>
      <c r="W608" s="22"/>
      <c r="X608" s="22"/>
      <c r="Y608" s="22"/>
      <c r="Z608" s="22"/>
    </row>
    <row r="609" spans="2:26" ht="15.75" hidden="1">
      <c r="B609" s="24" t="s">
        <v>136</v>
      </c>
      <c r="C609" s="8">
        <v>31</v>
      </c>
      <c r="D609" s="8">
        <v>22</v>
      </c>
      <c r="E609" s="8">
        <v>27</v>
      </c>
      <c r="F609" s="8">
        <v>51</v>
      </c>
      <c r="G609" s="8">
        <v>44</v>
      </c>
      <c r="H609" s="8">
        <v>29</v>
      </c>
      <c r="I609" s="8">
        <v>33</v>
      </c>
      <c r="J609" s="8">
        <v>22</v>
      </c>
      <c r="U609" s="22"/>
      <c r="V609" s="22"/>
      <c r="W609" s="22"/>
      <c r="X609" s="22"/>
      <c r="Y609" s="22"/>
      <c r="Z609" s="22"/>
    </row>
    <row r="610" spans="2:26" ht="15.75" hidden="1">
      <c r="B610" s="24" t="s">
        <v>47</v>
      </c>
      <c r="C610" s="8">
        <v>28</v>
      </c>
      <c r="D610" s="8">
        <v>15</v>
      </c>
      <c r="E610" s="8">
        <v>21</v>
      </c>
      <c r="F610" s="8">
        <v>51</v>
      </c>
      <c r="G610" s="8">
        <v>51</v>
      </c>
      <c r="H610" s="8">
        <v>27</v>
      </c>
      <c r="I610" s="8">
        <v>29</v>
      </c>
      <c r="J610" s="8">
        <v>20</v>
      </c>
      <c r="U610" s="22"/>
      <c r="V610" s="22"/>
      <c r="W610" s="22"/>
      <c r="X610" s="22"/>
      <c r="Y610" s="22"/>
      <c r="Z610" s="22"/>
    </row>
    <row r="611" spans="2:26" ht="15.75" hidden="1">
      <c r="B611" s="24" t="s">
        <v>138</v>
      </c>
      <c r="C611" s="8">
        <v>30</v>
      </c>
      <c r="D611" s="8">
        <v>17</v>
      </c>
      <c r="E611" s="8">
        <v>18</v>
      </c>
      <c r="F611" s="8">
        <v>46</v>
      </c>
      <c r="G611" s="8">
        <v>56</v>
      </c>
      <c r="H611" s="8">
        <v>30</v>
      </c>
      <c r="I611" s="8">
        <v>30</v>
      </c>
      <c r="J611" s="8">
        <v>21</v>
      </c>
      <c r="U611" s="22"/>
      <c r="V611" s="22"/>
      <c r="W611" s="22"/>
      <c r="X611" s="22"/>
      <c r="Y611" s="22"/>
      <c r="Z611" s="22"/>
    </row>
    <row r="612" spans="2:26" s="151" customFormat="1" ht="15.75" hidden="1">
      <c r="B612" s="24" t="s">
        <v>30</v>
      </c>
      <c r="C612" s="8">
        <v>10</v>
      </c>
      <c r="D612" s="8">
        <v>7</v>
      </c>
      <c r="E612" s="8">
        <v>31</v>
      </c>
      <c r="F612" s="8">
        <v>20</v>
      </c>
      <c r="G612" s="8" t="e">
        <f>NA()</f>
        <v>#N/A</v>
      </c>
      <c r="H612" s="8">
        <v>10</v>
      </c>
      <c r="I612" s="8">
        <v>9</v>
      </c>
      <c r="J612" s="8">
        <v>13</v>
      </c>
      <c r="U612" s="22"/>
      <c r="V612" s="22"/>
      <c r="W612" s="22"/>
      <c r="X612" s="22"/>
      <c r="Y612" s="22"/>
      <c r="Z612" s="22"/>
    </row>
    <row r="613" spans="2:26" ht="15.75" hidden="1">
      <c r="B613" s="24" t="s">
        <v>52</v>
      </c>
      <c r="C613" s="8">
        <v>32</v>
      </c>
      <c r="D613" s="8">
        <v>17</v>
      </c>
      <c r="E613" s="8">
        <v>20</v>
      </c>
      <c r="F613" s="8">
        <v>39</v>
      </c>
      <c r="G613" s="8" t="e">
        <f>NA()</f>
        <v>#N/A</v>
      </c>
      <c r="H613" s="8">
        <v>22</v>
      </c>
      <c r="I613" s="8">
        <v>38</v>
      </c>
      <c r="J613" s="8">
        <v>6</v>
      </c>
      <c r="U613" s="22"/>
      <c r="V613" s="22"/>
      <c r="W613" s="22"/>
      <c r="X613" s="22"/>
      <c r="Y613" s="22"/>
      <c r="Z613" s="22"/>
    </row>
    <row r="614" spans="2:26" ht="15.75" hidden="1">
      <c r="B614" s="24" t="s">
        <v>141</v>
      </c>
      <c r="C614" s="8">
        <v>58</v>
      </c>
      <c r="D614" s="8">
        <v>30</v>
      </c>
      <c r="E614" s="8">
        <v>35</v>
      </c>
      <c r="F614" s="8">
        <v>67</v>
      </c>
      <c r="G614" s="8">
        <v>74</v>
      </c>
      <c r="H614" s="8">
        <v>59</v>
      </c>
      <c r="I614" s="8">
        <v>58</v>
      </c>
      <c r="J614" s="8">
        <v>32</v>
      </c>
      <c r="U614" s="22"/>
      <c r="V614" s="22"/>
      <c r="W614" s="22"/>
      <c r="X614" s="22"/>
      <c r="Y614" s="22"/>
      <c r="Z614" s="22"/>
    </row>
    <row r="615" spans="2:26" ht="15.75" hidden="1">
      <c r="B615" s="24" t="s">
        <v>142</v>
      </c>
      <c r="C615" s="8">
        <v>35</v>
      </c>
      <c r="D615" s="8">
        <v>25</v>
      </c>
      <c r="E615" s="8">
        <v>23</v>
      </c>
      <c r="F615" s="8">
        <v>44</v>
      </c>
      <c r="G615" s="8">
        <v>55</v>
      </c>
      <c r="H615" s="8">
        <v>35</v>
      </c>
      <c r="I615" s="8">
        <v>36</v>
      </c>
      <c r="J615" s="8">
        <v>20</v>
      </c>
      <c r="U615" s="22"/>
      <c r="V615" s="22"/>
      <c r="W615" s="22"/>
      <c r="X615" s="22"/>
      <c r="Y615" s="22"/>
      <c r="Z615" s="22"/>
    </row>
    <row r="616" spans="2:26" ht="15.75" hidden="1">
      <c r="B616" s="24" t="s">
        <v>143</v>
      </c>
      <c r="C616" s="8">
        <v>64</v>
      </c>
      <c r="D616" s="8">
        <v>30</v>
      </c>
      <c r="E616" s="8">
        <v>34</v>
      </c>
      <c r="F616" s="8">
        <v>68</v>
      </c>
      <c r="G616" s="8">
        <v>77</v>
      </c>
      <c r="H616" s="8">
        <v>64</v>
      </c>
      <c r="I616" s="8">
        <v>63</v>
      </c>
      <c r="J616" s="8">
        <v>24</v>
      </c>
      <c r="U616" s="22"/>
      <c r="V616" s="22"/>
      <c r="W616" s="22"/>
      <c r="X616" s="22"/>
      <c r="Y616" s="22"/>
      <c r="Z616" s="22"/>
    </row>
    <row r="617" spans="2:26" ht="15.75" hidden="1">
      <c r="B617" s="24" t="s">
        <v>144</v>
      </c>
      <c r="C617" s="8">
        <v>54</v>
      </c>
      <c r="D617" s="8">
        <v>22</v>
      </c>
      <c r="E617" s="8">
        <v>30</v>
      </c>
      <c r="F617" s="8">
        <v>67</v>
      </c>
      <c r="G617" s="8">
        <v>64</v>
      </c>
      <c r="H617" s="8">
        <v>53</v>
      </c>
      <c r="I617" s="8">
        <v>55</v>
      </c>
      <c r="J617" s="8">
        <v>27</v>
      </c>
      <c r="U617" s="22"/>
      <c r="V617" s="22"/>
      <c r="W617" s="22"/>
      <c r="X617" s="22"/>
      <c r="Y617" s="22"/>
      <c r="Z617" s="22"/>
    </row>
    <row r="618" spans="2:26" ht="15.75" hidden="1">
      <c r="B618" s="24" t="s">
        <v>145</v>
      </c>
      <c r="C618" s="8">
        <v>46</v>
      </c>
      <c r="D618" s="8">
        <v>15</v>
      </c>
      <c r="E618" s="8">
        <v>37</v>
      </c>
      <c r="F618" s="8">
        <v>52</v>
      </c>
      <c r="G618" s="8">
        <v>57</v>
      </c>
      <c r="H618" s="8">
        <v>42</v>
      </c>
      <c r="I618" s="8">
        <v>50</v>
      </c>
      <c r="J618" s="8">
        <v>35</v>
      </c>
      <c r="U618" s="22"/>
      <c r="V618" s="22"/>
      <c r="W618" s="22"/>
      <c r="X618" s="22"/>
      <c r="Y618" s="22"/>
      <c r="Z618" s="22"/>
    </row>
    <row r="619" spans="2:26" ht="15.75" hidden="1">
      <c r="B619" s="14" t="s">
        <v>48</v>
      </c>
      <c r="C619" s="6"/>
      <c r="D619" s="6"/>
      <c r="E619" s="6"/>
      <c r="F619" s="6"/>
      <c r="G619" s="6"/>
      <c r="H619" s="6"/>
      <c r="I619" s="6"/>
      <c r="J619" s="6"/>
      <c r="K619" s="6"/>
      <c r="L619" s="14"/>
      <c r="U619" s="22"/>
      <c r="V619" s="22"/>
      <c r="W619" s="22"/>
      <c r="X619" s="22"/>
      <c r="Y619" s="22"/>
      <c r="Z619" s="22"/>
    </row>
    <row r="620" spans="2:26" s="28" customFormat="1" ht="15.75" hidden="1">
      <c r="B620" s="14"/>
      <c r="C620" s="6"/>
      <c r="D620" s="6"/>
      <c r="E620" s="6"/>
      <c r="F620" s="6"/>
      <c r="G620" s="6"/>
      <c r="H620" s="6"/>
      <c r="I620" s="6"/>
      <c r="J620" s="37"/>
      <c r="K620" s="37"/>
      <c r="L620" s="29"/>
      <c r="U620" s="22"/>
      <c r="V620" s="22"/>
      <c r="W620" s="22"/>
      <c r="X620" s="22"/>
      <c r="Y620" s="22"/>
      <c r="Z620" s="22"/>
    </row>
    <row r="621" spans="2:26" ht="15" customHeight="1" hidden="1">
      <c r="B621" s="380" t="s">
        <v>183</v>
      </c>
      <c r="C621" s="380"/>
      <c r="D621" s="380"/>
      <c r="E621" s="380"/>
      <c r="F621" s="380"/>
      <c r="G621" s="380"/>
      <c r="H621" s="380"/>
      <c r="I621" s="380"/>
      <c r="J621" s="380"/>
      <c r="K621" s="380"/>
      <c r="L621" s="380"/>
      <c r="M621" s="380"/>
      <c r="U621" s="22"/>
      <c r="V621" s="22"/>
      <c r="W621" s="22"/>
      <c r="X621" s="22"/>
      <c r="Y621" s="22"/>
      <c r="Z621" s="22"/>
    </row>
    <row r="622" spans="2:26" ht="15" customHeight="1" hidden="1">
      <c r="B622" s="10"/>
      <c r="C622" s="10" t="s">
        <v>51</v>
      </c>
      <c r="D622" s="10" t="s">
        <v>62</v>
      </c>
      <c r="E622" s="10" t="s">
        <v>157</v>
      </c>
      <c r="F622" s="10" t="s">
        <v>63</v>
      </c>
      <c r="G622" s="10" t="s">
        <v>101</v>
      </c>
      <c r="H622" s="10" t="s">
        <v>100</v>
      </c>
      <c r="I622" s="10" t="s">
        <v>97</v>
      </c>
      <c r="J622" s="10" t="s">
        <v>92</v>
      </c>
      <c r="U622" s="22"/>
      <c r="V622" s="22"/>
      <c r="W622" s="22"/>
      <c r="X622" s="22"/>
      <c r="Y622" s="22"/>
      <c r="Z622" s="22"/>
    </row>
    <row r="623" spans="2:26" ht="15.75" hidden="1">
      <c r="B623" s="9" t="s">
        <v>53</v>
      </c>
      <c r="C623" s="8">
        <v>35</v>
      </c>
      <c r="D623" s="8">
        <v>16</v>
      </c>
      <c r="E623" s="8">
        <v>21</v>
      </c>
      <c r="F623" s="8">
        <v>48</v>
      </c>
      <c r="G623" s="8">
        <v>58</v>
      </c>
      <c r="H623" s="8">
        <v>34</v>
      </c>
      <c r="I623" s="8">
        <v>36</v>
      </c>
      <c r="J623" s="8">
        <v>18</v>
      </c>
      <c r="U623" s="22"/>
      <c r="V623" s="22"/>
      <c r="W623" s="22"/>
      <c r="X623" s="22"/>
      <c r="Y623" s="22"/>
      <c r="Z623" s="22"/>
    </row>
    <row r="624" spans="2:26" ht="15.75" hidden="1">
      <c r="B624" s="9" t="s">
        <v>64</v>
      </c>
      <c r="C624" s="8">
        <v>39</v>
      </c>
      <c r="D624" s="8">
        <v>18</v>
      </c>
      <c r="E624" s="8">
        <v>20</v>
      </c>
      <c r="F624" s="8">
        <v>53</v>
      </c>
      <c r="G624" s="8">
        <v>61</v>
      </c>
      <c r="H624" s="8">
        <v>39</v>
      </c>
      <c r="I624" s="8">
        <v>40</v>
      </c>
      <c r="J624" s="8">
        <v>19</v>
      </c>
      <c r="U624" s="22"/>
      <c r="V624" s="22"/>
      <c r="W624" s="22"/>
      <c r="X624" s="22"/>
      <c r="Y624" s="22"/>
      <c r="Z624" s="22"/>
    </row>
    <row r="625" spans="2:26" ht="15.75" hidden="1">
      <c r="B625" s="9" t="s">
        <v>65</v>
      </c>
      <c r="C625" s="8">
        <v>39</v>
      </c>
      <c r="D625" s="8">
        <v>17</v>
      </c>
      <c r="E625" s="8">
        <v>21</v>
      </c>
      <c r="F625" s="8">
        <v>46</v>
      </c>
      <c r="G625" s="8">
        <v>53</v>
      </c>
      <c r="H625" s="8">
        <v>38</v>
      </c>
      <c r="I625" s="8">
        <v>39</v>
      </c>
      <c r="J625" s="8">
        <v>19</v>
      </c>
      <c r="U625" s="22"/>
      <c r="V625" s="22"/>
      <c r="W625" s="22"/>
      <c r="X625" s="22"/>
      <c r="Y625" s="22"/>
      <c r="Z625" s="22"/>
    </row>
    <row r="626" spans="2:26" ht="15" customHeight="1" hidden="1">
      <c r="B626" s="24" t="s">
        <v>34</v>
      </c>
      <c r="C626" s="40">
        <v>21</v>
      </c>
      <c r="D626" s="8">
        <v>15</v>
      </c>
      <c r="E626" s="8">
        <v>15</v>
      </c>
      <c r="F626" s="8">
        <v>34</v>
      </c>
      <c r="G626" s="8">
        <v>38</v>
      </c>
      <c r="H626" s="8">
        <v>19</v>
      </c>
      <c r="I626" s="8">
        <v>23</v>
      </c>
      <c r="J626" s="8">
        <v>18</v>
      </c>
      <c r="U626" s="22"/>
      <c r="V626" s="22"/>
      <c r="W626" s="22"/>
      <c r="X626" s="22"/>
      <c r="Y626" s="22"/>
      <c r="Z626" s="22"/>
    </row>
    <row r="627" spans="2:26" ht="15.75" hidden="1">
      <c r="B627" s="24" t="s">
        <v>60</v>
      </c>
      <c r="C627" s="40">
        <v>20</v>
      </c>
      <c r="D627" s="8">
        <v>15</v>
      </c>
      <c r="E627" s="8">
        <v>17</v>
      </c>
      <c r="F627" s="8">
        <v>52</v>
      </c>
      <c r="G627" s="8">
        <v>51</v>
      </c>
      <c r="H627" s="8">
        <v>19</v>
      </c>
      <c r="I627" s="8">
        <v>21</v>
      </c>
      <c r="J627" s="8">
        <v>16</v>
      </c>
      <c r="U627" s="22"/>
      <c r="V627" s="22"/>
      <c r="W627" s="22"/>
      <c r="X627" s="22"/>
      <c r="Y627" s="22"/>
      <c r="Z627" s="22"/>
    </row>
    <row r="628" spans="2:26" ht="15.75" hidden="1">
      <c r="B628" s="24" t="s">
        <v>134</v>
      </c>
      <c r="C628" s="8">
        <v>34</v>
      </c>
      <c r="D628" s="8">
        <v>12</v>
      </c>
      <c r="E628" s="8">
        <v>20</v>
      </c>
      <c r="F628" s="8">
        <v>41</v>
      </c>
      <c r="G628" s="8">
        <v>65</v>
      </c>
      <c r="H628" s="8">
        <v>36</v>
      </c>
      <c r="I628" s="8">
        <v>33</v>
      </c>
      <c r="J628" s="8">
        <v>18</v>
      </c>
      <c r="U628" s="22"/>
      <c r="V628" s="22"/>
      <c r="W628" s="22"/>
      <c r="X628" s="22"/>
      <c r="Y628" s="22"/>
      <c r="Z628" s="22"/>
    </row>
    <row r="629" spans="2:26" ht="15.75" hidden="1">
      <c r="B629" s="24" t="s">
        <v>135</v>
      </c>
      <c r="C629" s="8">
        <v>22</v>
      </c>
      <c r="D629" s="8">
        <v>15</v>
      </c>
      <c r="E629" s="8">
        <v>14</v>
      </c>
      <c r="F629" s="8">
        <v>51</v>
      </c>
      <c r="G629" s="8" t="e">
        <f>NA()</f>
        <v>#N/A</v>
      </c>
      <c r="H629" s="8">
        <v>25</v>
      </c>
      <c r="I629" s="8">
        <v>20</v>
      </c>
      <c r="J629" s="8">
        <v>7</v>
      </c>
      <c r="U629" s="22"/>
      <c r="V629" s="22"/>
      <c r="W629" s="22"/>
      <c r="X629" s="22"/>
      <c r="Y629" s="22"/>
      <c r="Z629" s="22"/>
    </row>
    <row r="630" spans="2:26" ht="15.75" hidden="1">
      <c r="B630" s="24" t="s">
        <v>136</v>
      </c>
      <c r="C630" s="8">
        <v>29</v>
      </c>
      <c r="D630" s="8">
        <v>16</v>
      </c>
      <c r="E630" s="8">
        <v>24</v>
      </c>
      <c r="F630" s="8">
        <v>51</v>
      </c>
      <c r="G630" s="8">
        <v>50</v>
      </c>
      <c r="H630" s="8">
        <v>27</v>
      </c>
      <c r="I630" s="8">
        <v>32</v>
      </c>
      <c r="J630" s="8">
        <v>20</v>
      </c>
      <c r="U630" s="22"/>
      <c r="V630" s="22"/>
      <c r="W630" s="22"/>
      <c r="X630" s="22"/>
      <c r="Y630" s="22"/>
      <c r="Z630" s="22"/>
    </row>
    <row r="631" spans="2:26" ht="15.75" hidden="1">
      <c r="B631" s="24" t="s">
        <v>47</v>
      </c>
      <c r="C631" s="8">
        <v>26</v>
      </c>
      <c r="D631" s="8">
        <v>13</v>
      </c>
      <c r="E631" s="8">
        <v>16</v>
      </c>
      <c r="F631" s="8">
        <v>56</v>
      </c>
      <c r="G631" s="8">
        <v>53</v>
      </c>
      <c r="H631" s="8">
        <v>27</v>
      </c>
      <c r="I631" s="8">
        <v>25</v>
      </c>
      <c r="J631" s="8">
        <v>15</v>
      </c>
      <c r="U631" s="22"/>
      <c r="V631" s="22"/>
      <c r="W631" s="22"/>
      <c r="X631" s="22"/>
      <c r="Y631" s="22"/>
      <c r="Z631" s="22"/>
    </row>
    <row r="632" spans="2:26" ht="15.75" hidden="1">
      <c r="B632" s="24" t="s">
        <v>138</v>
      </c>
      <c r="C632" s="8">
        <v>29</v>
      </c>
      <c r="D632" s="8">
        <v>21</v>
      </c>
      <c r="E632" s="8">
        <v>18</v>
      </c>
      <c r="F632" s="8">
        <v>45</v>
      </c>
      <c r="G632" s="8">
        <v>41</v>
      </c>
      <c r="H632" s="8">
        <v>26</v>
      </c>
      <c r="I632" s="8">
        <v>32</v>
      </c>
      <c r="J632" s="8">
        <v>21</v>
      </c>
      <c r="U632" s="22"/>
      <c r="V632" s="22"/>
      <c r="W632" s="22"/>
      <c r="X632" s="22"/>
      <c r="Y632" s="22"/>
      <c r="Z632" s="22"/>
    </row>
    <row r="633" spans="2:26" s="151" customFormat="1" ht="15.75" hidden="1">
      <c r="B633" s="24" t="s">
        <v>30</v>
      </c>
      <c r="C633" s="8" t="e">
        <f>NA()</f>
        <v>#N/A</v>
      </c>
      <c r="D633" s="8" t="e">
        <f>NA()</f>
        <v>#N/A</v>
      </c>
      <c r="E633" s="8" t="e">
        <f>NA()</f>
        <v>#N/A</v>
      </c>
      <c r="F633" s="8" t="e">
        <f>NA()</f>
        <v>#N/A</v>
      </c>
      <c r="G633" s="8" t="e">
        <f>NA()</f>
        <v>#N/A</v>
      </c>
      <c r="H633" s="8" t="e">
        <f>NA()</f>
        <v>#N/A</v>
      </c>
      <c r="I633" s="8" t="e">
        <f>NA()</f>
        <v>#N/A</v>
      </c>
      <c r="J633" s="8" t="e">
        <f>NA()</f>
        <v>#N/A</v>
      </c>
      <c r="U633" s="22"/>
      <c r="V633" s="22"/>
      <c r="W633" s="22"/>
      <c r="X633" s="22"/>
      <c r="Y633" s="22"/>
      <c r="Z633" s="22"/>
    </row>
    <row r="634" spans="2:26" ht="15.75" hidden="1">
      <c r="B634" s="24" t="s">
        <v>52</v>
      </c>
      <c r="C634" s="8">
        <v>24</v>
      </c>
      <c r="D634" s="8">
        <v>20</v>
      </c>
      <c r="E634" s="8">
        <v>16</v>
      </c>
      <c r="F634" s="8">
        <v>29</v>
      </c>
      <c r="G634" s="8" t="e">
        <f>NA()</f>
        <v>#N/A</v>
      </c>
      <c r="H634" s="8">
        <v>26</v>
      </c>
      <c r="I634" s="8">
        <v>23</v>
      </c>
      <c r="J634" s="8">
        <v>14</v>
      </c>
      <c r="U634" s="22"/>
      <c r="V634" s="22"/>
      <c r="W634" s="22"/>
      <c r="X634" s="22"/>
      <c r="Y634" s="22"/>
      <c r="Z634" s="22"/>
    </row>
    <row r="635" spans="2:26" ht="15.75" hidden="1">
      <c r="B635" s="24" t="s">
        <v>141</v>
      </c>
      <c r="C635" s="8">
        <v>57</v>
      </c>
      <c r="D635" s="8">
        <v>42</v>
      </c>
      <c r="E635" s="8">
        <v>32</v>
      </c>
      <c r="F635" s="8">
        <v>62</v>
      </c>
      <c r="G635" s="8">
        <v>95</v>
      </c>
      <c r="H635" s="8">
        <v>59</v>
      </c>
      <c r="I635" s="8">
        <v>55</v>
      </c>
      <c r="J635" s="8">
        <v>24</v>
      </c>
      <c r="U635" s="22"/>
      <c r="V635" s="22"/>
      <c r="W635" s="22"/>
      <c r="X635" s="22"/>
      <c r="Y635" s="22"/>
      <c r="Z635" s="22"/>
    </row>
    <row r="636" spans="2:26" ht="15.75" hidden="1">
      <c r="B636" s="24" t="s">
        <v>142</v>
      </c>
      <c r="C636" s="8">
        <v>33</v>
      </c>
      <c r="D636" s="8">
        <v>19</v>
      </c>
      <c r="E636" s="8">
        <v>20</v>
      </c>
      <c r="F636" s="8">
        <v>41</v>
      </c>
      <c r="G636" s="8">
        <v>60</v>
      </c>
      <c r="H636" s="8">
        <v>32</v>
      </c>
      <c r="I636" s="8">
        <v>34</v>
      </c>
      <c r="J636" s="8">
        <v>19</v>
      </c>
      <c r="U636" s="22"/>
      <c r="V636" s="22"/>
      <c r="W636" s="22"/>
      <c r="X636" s="22"/>
      <c r="Y636" s="22"/>
      <c r="Z636" s="22"/>
    </row>
    <row r="637" spans="2:26" ht="15.75" hidden="1">
      <c r="B637" s="24" t="s">
        <v>143</v>
      </c>
      <c r="C637" s="8">
        <v>65</v>
      </c>
      <c r="D637" s="8">
        <v>30</v>
      </c>
      <c r="E637" s="8">
        <v>36</v>
      </c>
      <c r="F637" s="8">
        <v>69</v>
      </c>
      <c r="G637" s="8">
        <v>78</v>
      </c>
      <c r="H637" s="8">
        <v>65</v>
      </c>
      <c r="I637" s="8">
        <v>65</v>
      </c>
      <c r="J637" s="8">
        <v>31</v>
      </c>
      <c r="U637" s="22"/>
      <c r="V637" s="22"/>
      <c r="W637" s="22"/>
      <c r="X637" s="22"/>
      <c r="Y637" s="22"/>
      <c r="Z637" s="22"/>
    </row>
    <row r="638" spans="2:26" ht="15.75" hidden="1">
      <c r="B638" s="24" t="s">
        <v>144</v>
      </c>
      <c r="C638" s="8">
        <v>54</v>
      </c>
      <c r="D638" s="8">
        <v>24</v>
      </c>
      <c r="E638" s="8">
        <v>33</v>
      </c>
      <c r="F638" s="8">
        <v>68</v>
      </c>
      <c r="G638" s="8">
        <v>48</v>
      </c>
      <c r="H638" s="8">
        <v>53</v>
      </c>
      <c r="I638" s="8">
        <v>56</v>
      </c>
      <c r="J638" s="8">
        <v>27</v>
      </c>
      <c r="U638" s="22"/>
      <c r="V638" s="22"/>
      <c r="W638" s="22"/>
      <c r="X638" s="22"/>
      <c r="Y638" s="22"/>
      <c r="Z638" s="22"/>
    </row>
    <row r="639" spans="2:26" ht="15.75" hidden="1">
      <c r="B639" s="24" t="s">
        <v>145</v>
      </c>
      <c r="C639" s="8">
        <v>46</v>
      </c>
      <c r="D639" s="8">
        <v>19</v>
      </c>
      <c r="E639" s="8">
        <v>31</v>
      </c>
      <c r="F639" s="8">
        <v>51</v>
      </c>
      <c r="G639" s="8">
        <v>55</v>
      </c>
      <c r="H639" s="8">
        <v>41</v>
      </c>
      <c r="I639" s="8">
        <v>51</v>
      </c>
      <c r="J639" s="8">
        <v>27</v>
      </c>
      <c r="U639" s="22"/>
      <c r="V639" s="22"/>
      <c r="W639" s="22"/>
      <c r="X639" s="22"/>
      <c r="Y639" s="22"/>
      <c r="Z639" s="22"/>
    </row>
    <row r="640" spans="2:26" ht="15.75" hidden="1">
      <c r="B640" s="14" t="s">
        <v>49</v>
      </c>
      <c r="C640" s="6"/>
      <c r="D640" s="6"/>
      <c r="E640" s="6"/>
      <c r="F640" s="6"/>
      <c r="G640" s="6"/>
      <c r="H640" s="6"/>
      <c r="I640" s="6"/>
      <c r="J640" s="6"/>
      <c r="K640" s="6"/>
      <c r="L640" s="14"/>
      <c r="U640" s="22"/>
      <c r="V640" s="22"/>
      <c r="W640" s="22"/>
      <c r="X640" s="22"/>
      <c r="Y640" s="22"/>
      <c r="Z640" s="22"/>
    </row>
    <row r="641" spans="2:26" s="27" customFormat="1" ht="15.75" hidden="1">
      <c r="B641" s="14"/>
      <c r="C641" s="6"/>
      <c r="D641" s="6"/>
      <c r="E641" s="6"/>
      <c r="F641" s="6"/>
      <c r="G641" s="6"/>
      <c r="H641" s="6"/>
      <c r="I641" s="6"/>
      <c r="J641" s="36"/>
      <c r="K641" s="36"/>
      <c r="L641" s="26"/>
      <c r="U641" s="22"/>
      <c r="V641" s="22"/>
      <c r="W641" s="22"/>
      <c r="X641" s="22"/>
      <c r="Y641" s="22"/>
      <c r="Z641" s="22"/>
    </row>
    <row r="642" spans="2:26" s="151" customFormat="1" ht="15" customHeight="1" hidden="1">
      <c r="B642" s="380" t="s">
        <v>308</v>
      </c>
      <c r="C642" s="380"/>
      <c r="D642" s="380"/>
      <c r="E642" s="380"/>
      <c r="F642" s="380"/>
      <c r="G642" s="380"/>
      <c r="H642" s="380"/>
      <c r="I642" s="380"/>
      <c r="J642" s="380"/>
      <c r="K642" s="380"/>
      <c r="L642" s="380"/>
      <c r="M642" s="320"/>
      <c r="U642" s="22"/>
      <c r="V642" s="22"/>
      <c r="W642" s="22"/>
      <c r="X642" s="22"/>
      <c r="Y642" s="22"/>
      <c r="Z642" s="22"/>
    </row>
    <row r="643" spans="2:26" s="151" customFormat="1" ht="15" customHeight="1" hidden="1">
      <c r="B643" s="10"/>
      <c r="C643" s="10" t="s">
        <v>51</v>
      </c>
      <c r="D643" s="10" t="s">
        <v>62</v>
      </c>
      <c r="E643" s="10" t="s">
        <v>157</v>
      </c>
      <c r="F643" s="10" t="s">
        <v>63</v>
      </c>
      <c r="G643" s="10" t="s">
        <v>101</v>
      </c>
      <c r="H643" s="10" t="s">
        <v>100</v>
      </c>
      <c r="I643" s="10" t="s">
        <v>97</v>
      </c>
      <c r="J643" s="10" t="s">
        <v>92</v>
      </c>
      <c r="U643" s="22"/>
      <c r="V643" s="22"/>
      <c r="W643" s="22"/>
      <c r="X643" s="22"/>
      <c r="Y643" s="22"/>
      <c r="Z643" s="22"/>
    </row>
    <row r="644" spans="2:26" s="151" customFormat="1" ht="15.75" hidden="1">
      <c r="B644" s="9" t="s">
        <v>53</v>
      </c>
      <c r="C644" s="8">
        <v>60</v>
      </c>
      <c r="D644" s="8">
        <v>51</v>
      </c>
      <c r="E644" s="8">
        <v>52</v>
      </c>
      <c r="F644" s="8">
        <v>70</v>
      </c>
      <c r="G644" s="8">
        <v>76</v>
      </c>
      <c r="H644" s="8">
        <v>55</v>
      </c>
      <c r="I644" s="8">
        <v>65</v>
      </c>
      <c r="J644" s="8">
        <v>49</v>
      </c>
      <c r="U644" s="22"/>
      <c r="V644" s="22"/>
      <c r="W644" s="22"/>
      <c r="X644" s="22"/>
      <c r="Y644" s="22"/>
      <c r="Z644" s="22"/>
    </row>
    <row r="645" spans="2:26" s="151" customFormat="1" ht="15.75" hidden="1">
      <c r="B645" s="9" t="s">
        <v>64</v>
      </c>
      <c r="C645" s="8">
        <v>63</v>
      </c>
      <c r="D645" s="8">
        <v>53</v>
      </c>
      <c r="E645" s="8">
        <v>52</v>
      </c>
      <c r="F645" s="8">
        <v>74</v>
      </c>
      <c r="G645" s="8">
        <v>76</v>
      </c>
      <c r="H645" s="8">
        <v>58</v>
      </c>
      <c r="I645" s="8">
        <v>67</v>
      </c>
      <c r="J645" s="8">
        <v>51</v>
      </c>
      <c r="U645" s="22"/>
      <c r="V645" s="22"/>
      <c r="W645" s="22"/>
      <c r="X645" s="22"/>
      <c r="Y645" s="22"/>
      <c r="Z645" s="22"/>
    </row>
    <row r="646" spans="2:26" s="151" customFormat="1" ht="15.75" hidden="1">
      <c r="B646" s="9" t="s">
        <v>65</v>
      </c>
      <c r="C646" s="8">
        <v>64</v>
      </c>
      <c r="D646" s="8">
        <v>53</v>
      </c>
      <c r="E646" s="8">
        <v>52</v>
      </c>
      <c r="F646" s="8">
        <v>71</v>
      </c>
      <c r="G646" s="8">
        <v>75</v>
      </c>
      <c r="H646" s="8">
        <v>59</v>
      </c>
      <c r="I646" s="8">
        <v>69</v>
      </c>
      <c r="J646" s="8">
        <v>50</v>
      </c>
      <c r="U646" s="22"/>
      <c r="V646" s="22"/>
      <c r="W646" s="22"/>
      <c r="X646" s="22"/>
      <c r="Y646" s="22"/>
      <c r="Z646" s="22"/>
    </row>
    <row r="647" spans="2:26" s="151" customFormat="1" ht="15" customHeight="1" hidden="1">
      <c r="B647" s="24" t="s">
        <v>34</v>
      </c>
      <c r="C647" s="40">
        <v>45</v>
      </c>
      <c r="D647" s="8">
        <v>42</v>
      </c>
      <c r="E647" s="8">
        <v>48</v>
      </c>
      <c r="F647" s="8">
        <v>59</v>
      </c>
      <c r="G647" s="8">
        <v>43</v>
      </c>
      <c r="H647" s="8">
        <v>35</v>
      </c>
      <c r="I647" s="8">
        <v>54</v>
      </c>
      <c r="J647" s="8">
        <v>39</v>
      </c>
      <c r="U647" s="22"/>
      <c r="V647" s="22"/>
      <c r="W647" s="22"/>
      <c r="X647" s="22"/>
      <c r="Y647" s="22"/>
      <c r="Z647" s="22"/>
    </row>
    <row r="648" spans="2:26" s="151" customFormat="1" ht="15.75" hidden="1">
      <c r="B648" s="24" t="s">
        <v>60</v>
      </c>
      <c r="C648" s="40">
        <v>51</v>
      </c>
      <c r="D648" s="8">
        <v>50</v>
      </c>
      <c r="E648" s="8">
        <v>48</v>
      </c>
      <c r="F648" s="8">
        <v>76</v>
      </c>
      <c r="G648" s="8">
        <v>54</v>
      </c>
      <c r="H648" s="8">
        <v>45</v>
      </c>
      <c r="I648" s="8">
        <v>55</v>
      </c>
      <c r="J648" s="8">
        <v>47</v>
      </c>
      <c r="U648" s="22"/>
      <c r="V648" s="22"/>
      <c r="W648" s="22"/>
      <c r="X648" s="22"/>
      <c r="Y648" s="22"/>
      <c r="Z648" s="22"/>
    </row>
    <row r="649" spans="2:26" s="151" customFormat="1" ht="15.75" hidden="1">
      <c r="B649" s="24" t="s">
        <v>134</v>
      </c>
      <c r="C649" s="8">
        <v>62</v>
      </c>
      <c r="D649" s="8">
        <v>54</v>
      </c>
      <c r="E649" s="8">
        <v>48</v>
      </c>
      <c r="F649" s="8">
        <v>70</v>
      </c>
      <c r="G649" s="8">
        <v>67</v>
      </c>
      <c r="H649" s="8">
        <v>56</v>
      </c>
      <c r="I649" s="8">
        <v>68</v>
      </c>
      <c r="J649" s="8">
        <v>46</v>
      </c>
      <c r="U649" s="22"/>
      <c r="V649" s="22"/>
      <c r="W649" s="22"/>
      <c r="X649" s="22"/>
      <c r="Y649" s="22"/>
      <c r="Z649" s="22"/>
    </row>
    <row r="650" spans="2:26" s="151" customFormat="1" ht="15.75" hidden="1">
      <c r="B650" s="24" t="s">
        <v>135</v>
      </c>
      <c r="C650" s="8">
        <v>61</v>
      </c>
      <c r="D650" s="8">
        <v>62</v>
      </c>
      <c r="E650" s="8">
        <v>49</v>
      </c>
      <c r="F650" s="8">
        <v>71</v>
      </c>
      <c r="G650" s="8" t="e">
        <f>NA()</f>
        <v>#N/A</v>
      </c>
      <c r="H650" s="8">
        <v>57</v>
      </c>
      <c r="I650" s="8">
        <v>65</v>
      </c>
      <c r="J650" s="8">
        <v>54</v>
      </c>
      <c r="U650" s="22"/>
      <c r="V650" s="22"/>
      <c r="W650" s="22"/>
      <c r="X650" s="22"/>
      <c r="Y650" s="22"/>
      <c r="Z650" s="22"/>
    </row>
    <row r="651" spans="2:26" s="151" customFormat="1" ht="15.75" hidden="1">
      <c r="B651" s="24" t="s">
        <v>136</v>
      </c>
      <c r="C651" s="8">
        <v>63</v>
      </c>
      <c r="D651" s="8">
        <v>62</v>
      </c>
      <c r="E651" s="8">
        <v>61</v>
      </c>
      <c r="F651" s="8">
        <v>72</v>
      </c>
      <c r="G651" s="8">
        <v>81</v>
      </c>
      <c r="H651" s="8">
        <v>56</v>
      </c>
      <c r="I651" s="8">
        <v>70</v>
      </c>
      <c r="J651" s="8">
        <v>59</v>
      </c>
      <c r="U651" s="22"/>
      <c r="V651" s="22"/>
      <c r="W651" s="22"/>
      <c r="X651" s="22"/>
      <c r="Y651" s="22"/>
      <c r="Z651" s="22"/>
    </row>
    <row r="652" spans="2:26" s="151" customFormat="1" ht="15.75" hidden="1">
      <c r="B652" s="24" t="s">
        <v>47</v>
      </c>
      <c r="C652" s="8">
        <v>51</v>
      </c>
      <c r="D652" s="8">
        <v>44</v>
      </c>
      <c r="E652" s="8">
        <v>47</v>
      </c>
      <c r="F652" s="8">
        <v>69</v>
      </c>
      <c r="G652" s="8">
        <v>65</v>
      </c>
      <c r="H652" s="8">
        <v>46</v>
      </c>
      <c r="I652" s="8">
        <v>55</v>
      </c>
      <c r="J652" s="8">
        <v>46</v>
      </c>
      <c r="U652" s="22"/>
      <c r="V652" s="22"/>
      <c r="W652" s="22"/>
      <c r="X652" s="22"/>
      <c r="Y652" s="22"/>
      <c r="Z652" s="22"/>
    </row>
    <row r="653" spans="2:26" s="151" customFormat="1" ht="15.75" hidden="1">
      <c r="B653" s="24" t="s">
        <v>138</v>
      </c>
      <c r="C653" s="8">
        <v>60</v>
      </c>
      <c r="D653" s="8">
        <v>58</v>
      </c>
      <c r="E653" s="8">
        <v>55</v>
      </c>
      <c r="F653" s="8">
        <v>73</v>
      </c>
      <c r="G653" s="8">
        <v>73</v>
      </c>
      <c r="H653" s="8">
        <v>56</v>
      </c>
      <c r="I653" s="8">
        <v>63</v>
      </c>
      <c r="J653" s="8">
        <v>54</v>
      </c>
      <c r="U653" s="22"/>
      <c r="V653" s="22"/>
      <c r="W653" s="22"/>
      <c r="X653" s="22"/>
      <c r="Y653" s="22"/>
      <c r="Z653" s="22"/>
    </row>
    <row r="654" spans="2:26" s="151" customFormat="1" ht="15.75" hidden="1">
      <c r="B654" s="24" t="s">
        <v>139</v>
      </c>
      <c r="C654" s="8">
        <v>28</v>
      </c>
      <c r="D654" s="8">
        <v>27</v>
      </c>
      <c r="E654" s="8">
        <v>35</v>
      </c>
      <c r="F654" s="8">
        <v>20</v>
      </c>
      <c r="G654" s="8" t="e">
        <f>NA()</f>
        <v>#N/A</v>
      </c>
      <c r="H654" s="8">
        <v>25</v>
      </c>
      <c r="I654" s="8">
        <v>31</v>
      </c>
      <c r="J654" s="8">
        <v>29</v>
      </c>
      <c r="U654" s="22"/>
      <c r="V654" s="22"/>
      <c r="W654" s="22"/>
      <c r="X654" s="22"/>
      <c r="Y654" s="22"/>
      <c r="Z654" s="22"/>
    </row>
    <row r="655" spans="2:26" s="151" customFormat="1" ht="15.75" hidden="1">
      <c r="B655" s="24" t="s">
        <v>52</v>
      </c>
      <c r="C655" s="8">
        <v>54</v>
      </c>
      <c r="D655" s="8">
        <v>50</v>
      </c>
      <c r="E655" s="8">
        <v>46</v>
      </c>
      <c r="F655" s="8">
        <v>61</v>
      </c>
      <c r="G655" s="8">
        <v>67</v>
      </c>
      <c r="H655" s="8">
        <v>44</v>
      </c>
      <c r="I655" s="8">
        <v>64</v>
      </c>
      <c r="J655" s="8">
        <v>41</v>
      </c>
      <c r="U655" s="22"/>
      <c r="V655" s="22"/>
      <c r="W655" s="22"/>
      <c r="X655" s="22"/>
      <c r="Y655" s="22"/>
      <c r="Z655" s="22"/>
    </row>
    <row r="656" spans="2:26" s="151" customFormat="1" ht="15.75" hidden="1">
      <c r="B656" s="24" t="s">
        <v>141</v>
      </c>
      <c r="C656" s="8">
        <v>74</v>
      </c>
      <c r="D656" s="8">
        <v>63</v>
      </c>
      <c r="E656" s="8">
        <v>52</v>
      </c>
      <c r="F656" s="8">
        <v>81</v>
      </c>
      <c r="G656" s="8">
        <v>84</v>
      </c>
      <c r="H656" s="8">
        <v>67</v>
      </c>
      <c r="I656" s="8">
        <v>80</v>
      </c>
      <c r="J656" s="8">
        <v>53</v>
      </c>
      <c r="U656" s="22"/>
      <c r="V656" s="22"/>
      <c r="W656" s="22"/>
      <c r="X656" s="22"/>
      <c r="Y656" s="22"/>
      <c r="Z656" s="22"/>
    </row>
    <row r="657" spans="2:26" s="151" customFormat="1" ht="15.75" hidden="1">
      <c r="B657" s="24" t="s">
        <v>142</v>
      </c>
      <c r="C657" s="8">
        <v>59</v>
      </c>
      <c r="D657" s="8">
        <v>57</v>
      </c>
      <c r="E657" s="8">
        <v>64</v>
      </c>
      <c r="F657" s="8">
        <v>66</v>
      </c>
      <c r="G657" s="8">
        <v>71</v>
      </c>
      <c r="H657" s="8">
        <v>53</v>
      </c>
      <c r="I657" s="8">
        <v>65</v>
      </c>
      <c r="J657" s="8">
        <v>53</v>
      </c>
      <c r="U657" s="22"/>
      <c r="V657" s="22"/>
      <c r="W657" s="22"/>
      <c r="X657" s="22"/>
      <c r="Y657" s="22"/>
      <c r="Z657" s="22"/>
    </row>
    <row r="658" spans="2:26" s="151" customFormat="1" ht="15.75" hidden="1">
      <c r="B658" s="24" t="s">
        <v>143</v>
      </c>
      <c r="C658" s="8">
        <v>73</v>
      </c>
      <c r="D658" s="8">
        <v>56</v>
      </c>
      <c r="E658" s="8">
        <v>57</v>
      </c>
      <c r="F658" s="8">
        <v>78</v>
      </c>
      <c r="G658" s="8">
        <v>83</v>
      </c>
      <c r="H658" s="8">
        <v>68</v>
      </c>
      <c r="I658" s="8">
        <v>79</v>
      </c>
      <c r="J658" s="8">
        <v>53</v>
      </c>
      <c r="U658" s="22"/>
      <c r="V658" s="22"/>
      <c r="W658" s="22"/>
      <c r="X658" s="22"/>
      <c r="Y658" s="22"/>
      <c r="Z658" s="22"/>
    </row>
    <row r="659" spans="2:26" s="151" customFormat="1" ht="15.75" hidden="1">
      <c r="B659" s="24" t="s">
        <v>144</v>
      </c>
      <c r="C659" s="8">
        <v>69</v>
      </c>
      <c r="D659" s="8">
        <v>60</v>
      </c>
      <c r="E659" s="8">
        <v>56</v>
      </c>
      <c r="F659" s="8">
        <v>80</v>
      </c>
      <c r="G659" s="8">
        <v>69</v>
      </c>
      <c r="H659" s="8">
        <v>65</v>
      </c>
      <c r="I659" s="8">
        <v>73</v>
      </c>
      <c r="J659" s="8">
        <v>57</v>
      </c>
      <c r="U659" s="22"/>
      <c r="V659" s="22"/>
      <c r="W659" s="22"/>
      <c r="X659" s="22"/>
      <c r="Y659" s="22"/>
      <c r="Z659" s="22"/>
    </row>
    <row r="660" spans="2:26" s="151" customFormat="1" ht="15.75" hidden="1">
      <c r="B660" s="24" t="s">
        <v>145</v>
      </c>
      <c r="C660" s="8">
        <v>57</v>
      </c>
      <c r="D660" s="8">
        <v>58</v>
      </c>
      <c r="E660" s="8">
        <v>55</v>
      </c>
      <c r="F660" s="8">
        <v>58</v>
      </c>
      <c r="G660" s="8">
        <v>61</v>
      </c>
      <c r="H660" s="8">
        <v>49</v>
      </c>
      <c r="I660" s="8">
        <v>65</v>
      </c>
      <c r="J660" s="8">
        <v>54</v>
      </c>
      <c r="U660" s="22"/>
      <c r="V660" s="22"/>
      <c r="W660" s="22"/>
      <c r="X660" s="22"/>
      <c r="Y660" s="22"/>
      <c r="Z660" s="22"/>
    </row>
    <row r="661" spans="2:26" s="151" customFormat="1" ht="15.75" hidden="1">
      <c r="B661" s="14" t="s">
        <v>309</v>
      </c>
      <c r="C661" s="6"/>
      <c r="D661" s="6"/>
      <c r="E661" s="6"/>
      <c r="F661" s="6"/>
      <c r="G661" s="6"/>
      <c r="H661" s="6"/>
      <c r="I661" s="6"/>
      <c r="J661" s="6"/>
      <c r="K661" s="6"/>
      <c r="L661" s="14"/>
      <c r="U661" s="22"/>
      <c r="V661" s="22"/>
      <c r="W661" s="22"/>
      <c r="X661" s="22"/>
      <c r="Y661" s="22"/>
      <c r="Z661" s="22"/>
    </row>
    <row r="662" spans="2:26" s="151" customFormat="1" ht="15.75" hidden="1">
      <c r="B662" s="14"/>
      <c r="C662" s="6"/>
      <c r="D662" s="6"/>
      <c r="E662" s="6"/>
      <c r="F662" s="6"/>
      <c r="G662" s="6"/>
      <c r="H662" s="6"/>
      <c r="I662" s="6"/>
      <c r="J662" s="6"/>
      <c r="K662" s="6"/>
      <c r="L662" s="14"/>
      <c r="U662" s="22"/>
      <c r="V662" s="22"/>
      <c r="W662" s="22"/>
      <c r="X662" s="22"/>
      <c r="Y662" s="22"/>
      <c r="Z662" s="22"/>
    </row>
    <row r="663" spans="2:26" ht="15" customHeight="1" hidden="1">
      <c r="B663" s="380" t="s">
        <v>184</v>
      </c>
      <c r="C663" s="380"/>
      <c r="D663" s="380"/>
      <c r="E663" s="380"/>
      <c r="F663" s="380"/>
      <c r="G663" s="380"/>
      <c r="H663" s="380"/>
      <c r="I663" s="380"/>
      <c r="J663" s="380"/>
      <c r="K663" s="380"/>
      <c r="L663" s="380"/>
      <c r="M663" s="320"/>
      <c r="U663" s="22"/>
      <c r="V663" s="22"/>
      <c r="W663" s="22"/>
      <c r="X663" s="22"/>
      <c r="Y663" s="22"/>
      <c r="Z663" s="22"/>
    </row>
    <row r="664" spans="2:26" ht="15" customHeight="1" hidden="1">
      <c r="B664" s="10"/>
      <c r="C664" s="10" t="s">
        <v>51</v>
      </c>
      <c r="D664" s="10" t="s">
        <v>62</v>
      </c>
      <c r="E664" s="10" t="s">
        <v>157</v>
      </c>
      <c r="F664" s="10" t="s">
        <v>63</v>
      </c>
      <c r="G664" s="10" t="s">
        <v>101</v>
      </c>
      <c r="H664" s="10" t="s">
        <v>100</v>
      </c>
      <c r="I664" s="10" t="s">
        <v>97</v>
      </c>
      <c r="J664" s="10" t="s">
        <v>92</v>
      </c>
      <c r="U664" s="22"/>
      <c r="V664" s="22"/>
      <c r="W664" s="22"/>
      <c r="X664" s="22"/>
      <c r="Y664" s="22"/>
      <c r="Z664" s="22"/>
    </row>
    <row r="665" spans="2:26" ht="15.75" hidden="1">
      <c r="B665" s="9" t="s">
        <v>53</v>
      </c>
      <c r="C665" s="8">
        <v>63</v>
      </c>
      <c r="D665" s="8">
        <v>51</v>
      </c>
      <c r="E665" s="8">
        <v>53</v>
      </c>
      <c r="F665" s="8">
        <v>74</v>
      </c>
      <c r="G665" s="8">
        <v>77</v>
      </c>
      <c r="H665" s="8">
        <v>58</v>
      </c>
      <c r="I665" s="8">
        <v>67</v>
      </c>
      <c r="J665" s="8">
        <v>50</v>
      </c>
      <c r="U665" s="22"/>
      <c r="V665" s="22"/>
      <c r="W665" s="22"/>
      <c r="X665" s="22"/>
      <c r="Y665" s="22"/>
      <c r="Z665" s="22"/>
    </row>
    <row r="666" spans="2:26" ht="15.75" hidden="1">
      <c r="B666" s="9" t="s">
        <v>64</v>
      </c>
      <c r="C666" s="8">
        <v>64</v>
      </c>
      <c r="D666" s="8">
        <v>52</v>
      </c>
      <c r="E666" s="8">
        <v>53</v>
      </c>
      <c r="F666" s="8">
        <v>76</v>
      </c>
      <c r="G666" s="8">
        <v>76</v>
      </c>
      <c r="H666" s="8">
        <v>59</v>
      </c>
      <c r="I666" s="8">
        <v>68</v>
      </c>
      <c r="J666" s="8">
        <v>50</v>
      </c>
      <c r="U666" s="22"/>
      <c r="V666" s="22"/>
      <c r="W666" s="22"/>
      <c r="X666" s="22"/>
      <c r="Y666" s="22"/>
      <c r="Z666" s="22"/>
    </row>
    <row r="667" spans="2:26" ht="15.75" hidden="1">
      <c r="B667" s="9" t="s">
        <v>65</v>
      </c>
      <c r="C667" s="8">
        <v>68</v>
      </c>
      <c r="D667" s="8">
        <v>53</v>
      </c>
      <c r="E667" s="8">
        <v>54</v>
      </c>
      <c r="F667" s="8">
        <v>76</v>
      </c>
      <c r="G667" s="8">
        <v>76</v>
      </c>
      <c r="H667" s="8">
        <v>63</v>
      </c>
      <c r="I667" s="8">
        <v>72</v>
      </c>
      <c r="J667" s="8">
        <v>51</v>
      </c>
      <c r="U667" s="22"/>
      <c r="V667" s="22"/>
      <c r="W667" s="22"/>
      <c r="X667" s="22"/>
      <c r="Y667" s="22"/>
      <c r="Z667" s="22"/>
    </row>
    <row r="668" spans="2:26" ht="15" customHeight="1" hidden="1">
      <c r="B668" s="24" t="s">
        <v>34</v>
      </c>
      <c r="C668" s="40">
        <v>56</v>
      </c>
      <c r="D668" s="8">
        <v>55</v>
      </c>
      <c r="E668" s="8">
        <v>55</v>
      </c>
      <c r="F668" s="8">
        <v>65</v>
      </c>
      <c r="G668" s="8">
        <v>67</v>
      </c>
      <c r="H668" s="8">
        <v>52</v>
      </c>
      <c r="I668" s="8">
        <v>60</v>
      </c>
      <c r="J668" s="8">
        <v>51</v>
      </c>
      <c r="U668" s="22"/>
      <c r="V668" s="22"/>
      <c r="W668" s="22"/>
      <c r="X668" s="22"/>
      <c r="Y668" s="22"/>
      <c r="Z668" s="22"/>
    </row>
    <row r="669" spans="2:26" ht="15.75" hidden="1">
      <c r="B669" s="24" t="s">
        <v>60</v>
      </c>
      <c r="C669" s="40">
        <v>53</v>
      </c>
      <c r="D669" s="8">
        <v>49</v>
      </c>
      <c r="E669" s="8">
        <v>52</v>
      </c>
      <c r="F669" s="8">
        <v>84</v>
      </c>
      <c r="G669" s="8">
        <v>65</v>
      </c>
      <c r="H669" s="8">
        <v>49</v>
      </c>
      <c r="I669" s="8">
        <v>57</v>
      </c>
      <c r="J669" s="8">
        <v>49</v>
      </c>
      <c r="U669" s="22"/>
      <c r="V669" s="22"/>
      <c r="W669" s="22"/>
      <c r="X669" s="22"/>
      <c r="Y669" s="22"/>
      <c r="Z669" s="22"/>
    </row>
    <row r="670" spans="2:26" ht="15.75" hidden="1">
      <c r="B670" s="24" t="s">
        <v>134</v>
      </c>
      <c r="C670" s="8">
        <v>61</v>
      </c>
      <c r="D670" s="8">
        <v>56</v>
      </c>
      <c r="E670" s="8">
        <v>44</v>
      </c>
      <c r="F670" s="8">
        <v>70</v>
      </c>
      <c r="G670" s="8">
        <v>68</v>
      </c>
      <c r="H670" s="8">
        <v>57</v>
      </c>
      <c r="I670" s="8">
        <v>65</v>
      </c>
      <c r="J670" s="8">
        <v>45</v>
      </c>
      <c r="U670" s="22"/>
      <c r="V670" s="22"/>
      <c r="W670" s="22"/>
      <c r="X670" s="22"/>
      <c r="Y670" s="22"/>
      <c r="Z670" s="22"/>
    </row>
    <row r="671" spans="2:26" ht="15.75" hidden="1">
      <c r="B671" s="24" t="s">
        <v>135</v>
      </c>
      <c r="C671" s="8">
        <v>53</v>
      </c>
      <c r="D671" s="8">
        <v>53</v>
      </c>
      <c r="E671" s="8">
        <v>52</v>
      </c>
      <c r="F671" s="8">
        <v>48</v>
      </c>
      <c r="G671" s="8" t="e">
        <f>NA()</f>
        <v>#N/A</v>
      </c>
      <c r="H671" s="8">
        <v>48</v>
      </c>
      <c r="I671" s="8">
        <v>58</v>
      </c>
      <c r="J671" s="8">
        <v>47</v>
      </c>
      <c r="U671" s="22"/>
      <c r="V671" s="22"/>
      <c r="W671" s="22"/>
      <c r="X671" s="22"/>
      <c r="Y671" s="22"/>
      <c r="Z671" s="22"/>
    </row>
    <row r="672" spans="2:26" ht="15.75" hidden="1">
      <c r="B672" s="24" t="s">
        <v>136</v>
      </c>
      <c r="C672" s="8">
        <v>55</v>
      </c>
      <c r="D672" s="8">
        <v>56</v>
      </c>
      <c r="E672" s="8">
        <v>49</v>
      </c>
      <c r="F672" s="8">
        <v>69</v>
      </c>
      <c r="G672" s="8">
        <v>62</v>
      </c>
      <c r="H672" s="8">
        <v>51</v>
      </c>
      <c r="I672" s="8">
        <v>60</v>
      </c>
      <c r="J672" s="8">
        <v>52</v>
      </c>
      <c r="U672" s="22"/>
      <c r="V672" s="22"/>
      <c r="W672" s="22"/>
      <c r="X672" s="22"/>
      <c r="Y672" s="22"/>
      <c r="Z672" s="22"/>
    </row>
    <row r="673" spans="2:26" ht="15.75" hidden="1">
      <c r="B673" s="24" t="s">
        <v>47</v>
      </c>
      <c r="C673" s="8">
        <v>49</v>
      </c>
      <c r="D673" s="8">
        <v>39</v>
      </c>
      <c r="E673" s="8">
        <v>45</v>
      </c>
      <c r="F673" s="8">
        <v>74</v>
      </c>
      <c r="G673" s="8">
        <v>65</v>
      </c>
      <c r="H673" s="8">
        <v>44</v>
      </c>
      <c r="I673" s="8">
        <v>53</v>
      </c>
      <c r="J673" s="8">
        <v>43</v>
      </c>
      <c r="U673" s="22"/>
      <c r="V673" s="22"/>
      <c r="W673" s="22"/>
      <c r="X673" s="22"/>
      <c r="Y673" s="22"/>
      <c r="Z673" s="22"/>
    </row>
    <row r="674" spans="2:26" ht="15.75" hidden="1">
      <c r="B674" s="24" t="s">
        <v>138</v>
      </c>
      <c r="C674" s="8">
        <v>62</v>
      </c>
      <c r="D674" s="8">
        <v>57</v>
      </c>
      <c r="E674" s="8">
        <v>57</v>
      </c>
      <c r="F674" s="8">
        <v>76</v>
      </c>
      <c r="G674" s="8">
        <v>76</v>
      </c>
      <c r="H674" s="8">
        <v>57</v>
      </c>
      <c r="I674" s="8">
        <v>68</v>
      </c>
      <c r="J674" s="8">
        <v>57</v>
      </c>
      <c r="U674" s="22"/>
      <c r="V674" s="22"/>
      <c r="W674" s="22"/>
      <c r="X674" s="22"/>
      <c r="Y674" s="22"/>
      <c r="Z674" s="22"/>
    </row>
    <row r="675" spans="2:26" ht="15.75" hidden="1">
      <c r="B675" s="24" t="s">
        <v>139</v>
      </c>
      <c r="C675" s="8">
        <v>33</v>
      </c>
      <c r="D675" s="8">
        <v>33</v>
      </c>
      <c r="E675" s="8">
        <v>32</v>
      </c>
      <c r="F675" s="8">
        <v>60</v>
      </c>
      <c r="G675" s="8" t="e">
        <f>NA()</f>
        <v>#N/A</v>
      </c>
      <c r="H675" s="8">
        <v>27</v>
      </c>
      <c r="I675" s="8">
        <v>39</v>
      </c>
      <c r="J675" s="8">
        <v>31</v>
      </c>
      <c r="U675" s="22"/>
      <c r="V675" s="22"/>
      <c r="W675" s="22"/>
      <c r="X675" s="22"/>
      <c r="Y675" s="22"/>
      <c r="Z675" s="22"/>
    </row>
    <row r="676" spans="2:26" ht="15.75" hidden="1">
      <c r="B676" s="24" t="s">
        <v>52</v>
      </c>
      <c r="C676" s="8">
        <v>57</v>
      </c>
      <c r="D676" s="8">
        <v>57</v>
      </c>
      <c r="E676" s="8">
        <v>51</v>
      </c>
      <c r="F676" s="8">
        <v>63</v>
      </c>
      <c r="G676" s="8">
        <v>33</v>
      </c>
      <c r="H676" s="8">
        <v>52</v>
      </c>
      <c r="I676" s="8">
        <v>63</v>
      </c>
      <c r="J676" s="8">
        <v>47</v>
      </c>
      <c r="U676" s="22"/>
      <c r="V676" s="22"/>
      <c r="W676" s="22"/>
      <c r="X676" s="22"/>
      <c r="Y676" s="22"/>
      <c r="Z676" s="22"/>
    </row>
    <row r="677" spans="2:26" ht="15.75" hidden="1">
      <c r="B677" s="24" t="s">
        <v>141</v>
      </c>
      <c r="C677" s="8">
        <v>72</v>
      </c>
      <c r="D677" s="8">
        <v>55</v>
      </c>
      <c r="E677" s="8">
        <v>51</v>
      </c>
      <c r="F677" s="8">
        <v>81</v>
      </c>
      <c r="G677" s="8">
        <v>67</v>
      </c>
      <c r="H677" s="8">
        <v>66</v>
      </c>
      <c r="I677" s="8">
        <v>78</v>
      </c>
      <c r="J677" s="8">
        <v>47</v>
      </c>
      <c r="U677" s="22"/>
      <c r="V677" s="22"/>
      <c r="W677" s="22"/>
      <c r="X677" s="22"/>
      <c r="Y677" s="22"/>
      <c r="Z677" s="22"/>
    </row>
    <row r="678" spans="2:26" ht="15.75" hidden="1">
      <c r="B678" s="24" t="s">
        <v>142</v>
      </c>
      <c r="C678" s="8">
        <v>56</v>
      </c>
      <c r="D678" s="8">
        <v>49</v>
      </c>
      <c r="E678" s="8">
        <v>45</v>
      </c>
      <c r="F678" s="8">
        <v>66</v>
      </c>
      <c r="G678" s="8">
        <v>82</v>
      </c>
      <c r="H678" s="8">
        <v>53</v>
      </c>
      <c r="I678" s="8">
        <v>58</v>
      </c>
      <c r="J678" s="8">
        <v>44</v>
      </c>
      <c r="U678" s="22"/>
      <c r="V678" s="22"/>
      <c r="W678" s="22"/>
      <c r="X678" s="22"/>
      <c r="Y678" s="22"/>
      <c r="Z678" s="22"/>
    </row>
    <row r="679" spans="2:26" ht="15.75" hidden="1">
      <c r="B679" s="24" t="s">
        <v>143</v>
      </c>
      <c r="C679" s="8">
        <v>77</v>
      </c>
      <c r="D679" s="8">
        <v>64</v>
      </c>
      <c r="E679" s="8">
        <v>54</v>
      </c>
      <c r="F679" s="8">
        <v>81</v>
      </c>
      <c r="G679" s="8">
        <v>84</v>
      </c>
      <c r="H679" s="8">
        <v>73</v>
      </c>
      <c r="I679" s="8">
        <v>81</v>
      </c>
      <c r="J679" s="8">
        <v>52</v>
      </c>
      <c r="U679" s="22"/>
      <c r="V679" s="22"/>
      <c r="W679" s="22"/>
      <c r="X679" s="22"/>
      <c r="Y679" s="22"/>
      <c r="Z679" s="22"/>
    </row>
    <row r="680" spans="2:26" ht="15.75" hidden="1">
      <c r="B680" s="24" t="s">
        <v>144</v>
      </c>
      <c r="C680" s="8">
        <v>69</v>
      </c>
      <c r="D680" s="8">
        <v>50</v>
      </c>
      <c r="E680" s="8">
        <v>54</v>
      </c>
      <c r="F680" s="8">
        <v>86</v>
      </c>
      <c r="G680" s="8">
        <v>72</v>
      </c>
      <c r="H680" s="8">
        <v>67</v>
      </c>
      <c r="I680" s="8">
        <v>72</v>
      </c>
      <c r="J680" s="8">
        <v>52</v>
      </c>
      <c r="U680" s="22"/>
      <c r="V680" s="22"/>
      <c r="W680" s="22"/>
      <c r="X680" s="22"/>
      <c r="Y680" s="22"/>
      <c r="Z680" s="22"/>
    </row>
    <row r="681" spans="2:26" ht="15.75" hidden="1">
      <c r="B681" s="24" t="s">
        <v>145</v>
      </c>
      <c r="C681" s="8">
        <v>69</v>
      </c>
      <c r="D681" s="8">
        <v>62</v>
      </c>
      <c r="E681" s="8">
        <v>72</v>
      </c>
      <c r="F681" s="8">
        <v>69</v>
      </c>
      <c r="G681" s="8">
        <v>68</v>
      </c>
      <c r="H681" s="8">
        <v>63</v>
      </c>
      <c r="I681" s="8">
        <v>75</v>
      </c>
      <c r="J681" s="8">
        <v>60</v>
      </c>
      <c r="U681" s="22"/>
      <c r="V681" s="22"/>
      <c r="W681" s="22"/>
      <c r="X681" s="22"/>
      <c r="Y681" s="22"/>
      <c r="Z681" s="22"/>
    </row>
    <row r="682" spans="2:26" ht="15.75" hidden="1">
      <c r="B682" s="14" t="s">
        <v>303</v>
      </c>
      <c r="C682" s="6"/>
      <c r="D682" s="6"/>
      <c r="E682" s="6"/>
      <c r="F682" s="6"/>
      <c r="G682" s="6"/>
      <c r="H682" s="6"/>
      <c r="I682" s="6"/>
      <c r="J682" s="6"/>
      <c r="K682" s="6"/>
      <c r="L682" s="14"/>
      <c r="U682" s="22"/>
      <c r="V682" s="22"/>
      <c r="W682" s="22"/>
      <c r="X682" s="22"/>
      <c r="Y682" s="22"/>
      <c r="Z682" s="22"/>
    </row>
    <row r="683" spans="2:26" s="84" customFormat="1" ht="15.75" hidden="1">
      <c r="B683" s="14"/>
      <c r="C683" s="6"/>
      <c r="D683" s="6"/>
      <c r="E683" s="6"/>
      <c r="F683" s="6"/>
      <c r="G683" s="6"/>
      <c r="H683" s="6"/>
      <c r="I683" s="6"/>
      <c r="J683" s="6"/>
      <c r="K683" s="6"/>
      <c r="L683" s="14"/>
      <c r="U683" s="22"/>
      <c r="V683" s="22"/>
      <c r="W683" s="22"/>
      <c r="X683" s="22"/>
      <c r="Y683" s="22"/>
      <c r="Z683" s="22"/>
    </row>
    <row r="684" spans="2:26" ht="15" customHeight="1" hidden="1">
      <c r="B684" s="380" t="s">
        <v>185</v>
      </c>
      <c r="C684" s="380"/>
      <c r="D684" s="380"/>
      <c r="E684" s="380"/>
      <c r="F684" s="380"/>
      <c r="G684" s="380"/>
      <c r="H684" s="380"/>
      <c r="I684" s="380"/>
      <c r="J684" s="380"/>
      <c r="K684" s="380"/>
      <c r="L684" s="380"/>
      <c r="M684" s="320"/>
      <c r="U684" s="22"/>
      <c r="V684" s="22"/>
      <c r="W684" s="22"/>
      <c r="X684" s="22"/>
      <c r="Y684" s="22"/>
      <c r="Z684" s="22"/>
    </row>
    <row r="685" spans="2:26" ht="15" customHeight="1" hidden="1">
      <c r="B685" s="10"/>
      <c r="C685" s="10" t="s">
        <v>51</v>
      </c>
      <c r="D685" s="10" t="s">
        <v>62</v>
      </c>
      <c r="E685" s="10" t="s">
        <v>157</v>
      </c>
      <c r="F685" s="10" t="s">
        <v>63</v>
      </c>
      <c r="G685" s="10" t="s">
        <v>101</v>
      </c>
      <c r="H685" s="10" t="s">
        <v>100</v>
      </c>
      <c r="I685" s="10" t="s">
        <v>97</v>
      </c>
      <c r="J685" s="10" t="s">
        <v>92</v>
      </c>
      <c r="U685" s="22"/>
      <c r="V685" s="22"/>
      <c r="W685" s="22"/>
      <c r="X685" s="22"/>
      <c r="Y685" s="22"/>
      <c r="Z685" s="22"/>
    </row>
    <row r="686" spans="2:26" ht="15.75" hidden="1">
      <c r="B686" s="9" t="s">
        <v>53</v>
      </c>
      <c r="C686" s="8">
        <v>57</v>
      </c>
      <c r="D686" s="8">
        <v>45</v>
      </c>
      <c r="E686" s="8">
        <v>47</v>
      </c>
      <c r="F686" s="8">
        <v>68</v>
      </c>
      <c r="G686" s="8">
        <v>72</v>
      </c>
      <c r="H686" s="8">
        <v>52</v>
      </c>
      <c r="I686" s="8">
        <v>62</v>
      </c>
      <c r="J686" s="8">
        <v>43</v>
      </c>
      <c r="K686" s="6"/>
      <c r="L686" s="14"/>
      <c r="U686" s="22"/>
      <c r="V686" s="22"/>
      <c r="W686" s="22"/>
      <c r="X686" s="22"/>
      <c r="Y686" s="22"/>
      <c r="Z686" s="22"/>
    </row>
    <row r="687" spans="2:26" ht="15.75" hidden="1">
      <c r="B687" s="9" t="s">
        <v>64</v>
      </c>
      <c r="C687" s="8">
        <v>58</v>
      </c>
      <c r="D687" s="8">
        <v>44</v>
      </c>
      <c r="E687" s="8">
        <v>46</v>
      </c>
      <c r="F687" s="8">
        <v>71</v>
      </c>
      <c r="G687" s="8">
        <v>73</v>
      </c>
      <c r="H687" s="8">
        <v>54</v>
      </c>
      <c r="I687" s="8">
        <v>62</v>
      </c>
      <c r="J687" s="8">
        <v>43</v>
      </c>
      <c r="U687" s="22"/>
      <c r="V687" s="22"/>
      <c r="W687" s="22"/>
      <c r="X687" s="22"/>
      <c r="Y687" s="22"/>
      <c r="Z687" s="22"/>
    </row>
    <row r="688" spans="2:26" ht="15.75" hidden="1">
      <c r="B688" s="9" t="s">
        <v>65</v>
      </c>
      <c r="C688" s="8">
        <v>60</v>
      </c>
      <c r="D688" s="8">
        <v>46</v>
      </c>
      <c r="E688" s="8">
        <v>45</v>
      </c>
      <c r="F688" s="8">
        <v>68</v>
      </c>
      <c r="G688" s="8">
        <v>69</v>
      </c>
      <c r="H688" s="8">
        <v>55</v>
      </c>
      <c r="I688" s="8">
        <v>64</v>
      </c>
      <c r="J688" s="8">
        <v>43</v>
      </c>
      <c r="U688" s="22"/>
      <c r="V688" s="22"/>
      <c r="W688" s="22"/>
      <c r="X688" s="22"/>
      <c r="Y688" s="22"/>
      <c r="Z688" s="22"/>
    </row>
    <row r="689" spans="2:26" ht="15" customHeight="1" hidden="1">
      <c r="B689" s="24" t="s">
        <v>34</v>
      </c>
      <c r="C689" s="40">
        <v>53</v>
      </c>
      <c r="D689" s="8">
        <v>48</v>
      </c>
      <c r="E689" s="8">
        <v>56</v>
      </c>
      <c r="F689" s="8">
        <v>70</v>
      </c>
      <c r="G689" s="8" t="e">
        <f>NA()</f>
        <v>#N/A</v>
      </c>
      <c r="H689" s="8">
        <v>43</v>
      </c>
      <c r="I689" s="8">
        <v>61</v>
      </c>
      <c r="J689" s="8">
        <v>48</v>
      </c>
      <c r="U689" s="22"/>
      <c r="V689" s="22"/>
      <c r="W689" s="22"/>
      <c r="X689" s="22"/>
      <c r="Y689" s="22"/>
      <c r="Z689" s="22"/>
    </row>
    <row r="690" spans="2:26" ht="15.75" hidden="1">
      <c r="B690" s="24" t="s">
        <v>60</v>
      </c>
      <c r="C690" s="40">
        <v>45</v>
      </c>
      <c r="D690" s="8">
        <v>41</v>
      </c>
      <c r="E690" s="8">
        <v>43</v>
      </c>
      <c r="F690" s="8">
        <v>77</v>
      </c>
      <c r="G690" s="8">
        <v>56</v>
      </c>
      <c r="H690" s="8">
        <v>41</v>
      </c>
      <c r="I690" s="8">
        <v>48</v>
      </c>
      <c r="J690" s="8">
        <v>41</v>
      </c>
      <c r="U690" s="22"/>
      <c r="V690" s="22"/>
      <c r="W690" s="22"/>
      <c r="X690" s="22"/>
      <c r="Y690" s="22"/>
      <c r="Z690" s="22"/>
    </row>
    <row r="691" spans="2:26" ht="15.75" hidden="1">
      <c r="B691" s="24" t="s">
        <v>134</v>
      </c>
      <c r="C691" s="8">
        <v>53</v>
      </c>
      <c r="D691" s="8">
        <v>43</v>
      </c>
      <c r="E691" s="8">
        <v>32</v>
      </c>
      <c r="F691" s="8">
        <v>64</v>
      </c>
      <c r="G691" s="8">
        <v>57</v>
      </c>
      <c r="H691" s="8">
        <v>48</v>
      </c>
      <c r="I691" s="8">
        <v>59</v>
      </c>
      <c r="J691" s="8">
        <v>34</v>
      </c>
      <c r="U691" s="22"/>
      <c r="V691" s="22"/>
      <c r="W691" s="22"/>
      <c r="X691" s="22"/>
      <c r="Y691" s="22"/>
      <c r="Z691" s="22"/>
    </row>
    <row r="692" spans="2:26" ht="15.75" hidden="1">
      <c r="B692" s="24" t="s">
        <v>135</v>
      </c>
      <c r="C692" s="8">
        <v>43</v>
      </c>
      <c r="D692" s="8">
        <v>42</v>
      </c>
      <c r="E692" s="8">
        <v>40</v>
      </c>
      <c r="F692" s="8">
        <v>51</v>
      </c>
      <c r="G692" s="8" t="e">
        <f>NA()</f>
        <v>#N/A</v>
      </c>
      <c r="H692" s="8">
        <v>40</v>
      </c>
      <c r="I692" s="8">
        <v>45</v>
      </c>
      <c r="J692" s="8">
        <v>37</v>
      </c>
      <c r="U692" s="22"/>
      <c r="V692" s="22"/>
      <c r="W692" s="22"/>
      <c r="X692" s="22"/>
      <c r="Y692" s="22"/>
      <c r="Z692" s="22"/>
    </row>
    <row r="693" spans="2:26" ht="15.75" hidden="1">
      <c r="B693" s="24" t="s">
        <v>136</v>
      </c>
      <c r="C693" s="8">
        <v>45</v>
      </c>
      <c r="D693" s="8">
        <v>43</v>
      </c>
      <c r="E693" s="8">
        <v>40</v>
      </c>
      <c r="F693" s="8">
        <v>59</v>
      </c>
      <c r="G693" s="8">
        <v>62</v>
      </c>
      <c r="H693" s="8">
        <v>40</v>
      </c>
      <c r="I693" s="8">
        <v>49</v>
      </c>
      <c r="J693" s="8">
        <v>38</v>
      </c>
      <c r="U693" s="22"/>
      <c r="V693" s="22"/>
      <c r="W693" s="22"/>
      <c r="X693" s="22"/>
      <c r="Y693" s="22"/>
      <c r="Z693" s="22"/>
    </row>
    <row r="694" spans="2:26" ht="15.75" hidden="1">
      <c r="B694" s="24" t="s">
        <v>47</v>
      </c>
      <c r="C694" s="8">
        <v>45</v>
      </c>
      <c r="D694" s="8">
        <v>38</v>
      </c>
      <c r="E694" s="8">
        <v>40</v>
      </c>
      <c r="F694" s="8">
        <v>69</v>
      </c>
      <c r="G694" s="8">
        <v>63</v>
      </c>
      <c r="H694" s="8">
        <v>40</v>
      </c>
      <c r="I694" s="8">
        <v>50</v>
      </c>
      <c r="J694" s="8">
        <v>38</v>
      </c>
      <c r="U694" s="22"/>
      <c r="V694" s="22"/>
      <c r="W694" s="22"/>
      <c r="X694" s="22"/>
      <c r="Y694" s="22"/>
      <c r="Z694" s="22"/>
    </row>
    <row r="695" spans="2:26" ht="15.75" hidden="1">
      <c r="B695" s="24" t="s">
        <v>138</v>
      </c>
      <c r="C695" s="8">
        <v>58</v>
      </c>
      <c r="D695" s="8">
        <v>51</v>
      </c>
      <c r="E695" s="8">
        <v>53</v>
      </c>
      <c r="F695" s="8">
        <v>69</v>
      </c>
      <c r="G695" s="8">
        <v>71</v>
      </c>
      <c r="H695" s="8">
        <v>54</v>
      </c>
      <c r="I695" s="8">
        <v>61</v>
      </c>
      <c r="J695" s="8">
        <v>49</v>
      </c>
      <c r="U695" s="22"/>
      <c r="V695" s="22"/>
      <c r="W695" s="22"/>
      <c r="X695" s="22"/>
      <c r="Y695" s="22"/>
      <c r="Z695" s="22"/>
    </row>
    <row r="696" spans="2:26" ht="15.75" hidden="1">
      <c r="B696" s="24" t="s">
        <v>139</v>
      </c>
      <c r="C696" s="8">
        <v>35</v>
      </c>
      <c r="D696" s="8">
        <v>34</v>
      </c>
      <c r="E696" s="8">
        <v>35</v>
      </c>
      <c r="F696" s="8">
        <v>64</v>
      </c>
      <c r="G696" s="8" t="e">
        <f>NA()</f>
        <v>#N/A</v>
      </c>
      <c r="H696" s="8">
        <v>32</v>
      </c>
      <c r="I696" s="8">
        <v>38</v>
      </c>
      <c r="J696" s="8">
        <v>32</v>
      </c>
      <c r="U696" s="22"/>
      <c r="V696" s="22"/>
      <c r="W696" s="22"/>
      <c r="X696" s="22"/>
      <c r="Y696" s="22"/>
      <c r="Z696" s="22"/>
    </row>
    <row r="697" spans="2:26" ht="15.75" hidden="1">
      <c r="B697" s="24" t="s">
        <v>52</v>
      </c>
      <c r="C697" s="8">
        <v>44</v>
      </c>
      <c r="D697" s="8">
        <v>49</v>
      </c>
      <c r="E697" s="8">
        <v>34</v>
      </c>
      <c r="F697" s="8">
        <v>49</v>
      </c>
      <c r="G697" s="8">
        <v>40</v>
      </c>
      <c r="H697" s="8">
        <v>35</v>
      </c>
      <c r="I697" s="8">
        <v>52</v>
      </c>
      <c r="J697" s="8">
        <v>39</v>
      </c>
      <c r="U697" s="22"/>
      <c r="V697" s="22"/>
      <c r="W697" s="22"/>
      <c r="X697" s="22"/>
      <c r="Y697" s="22"/>
      <c r="Z697" s="22"/>
    </row>
    <row r="698" spans="2:26" ht="15.75" hidden="1">
      <c r="B698" s="24" t="s">
        <v>141</v>
      </c>
      <c r="C698" s="8">
        <v>68</v>
      </c>
      <c r="D698" s="8">
        <v>51</v>
      </c>
      <c r="E698" s="8">
        <v>50</v>
      </c>
      <c r="F698" s="8">
        <v>76</v>
      </c>
      <c r="G698" s="8">
        <v>71</v>
      </c>
      <c r="H698" s="8">
        <v>63</v>
      </c>
      <c r="I698" s="8">
        <v>74</v>
      </c>
      <c r="J698" s="8">
        <v>41</v>
      </c>
      <c r="U698" s="22"/>
      <c r="V698" s="22"/>
      <c r="W698" s="22"/>
      <c r="X698" s="22"/>
      <c r="Y698" s="22"/>
      <c r="Z698" s="22"/>
    </row>
    <row r="699" spans="2:26" ht="15.75" hidden="1">
      <c r="B699" s="24" t="s">
        <v>142</v>
      </c>
      <c r="C699" s="8">
        <v>58</v>
      </c>
      <c r="D699" s="8">
        <v>48</v>
      </c>
      <c r="E699" s="8">
        <v>51</v>
      </c>
      <c r="F699" s="8">
        <v>68</v>
      </c>
      <c r="G699" s="8">
        <v>73</v>
      </c>
      <c r="H699" s="8">
        <v>53</v>
      </c>
      <c r="I699" s="8">
        <v>64</v>
      </c>
      <c r="J699" s="8">
        <v>47</v>
      </c>
      <c r="U699" s="22"/>
      <c r="V699" s="22"/>
      <c r="W699" s="22"/>
      <c r="X699" s="22"/>
      <c r="Y699" s="22"/>
      <c r="Z699" s="22"/>
    </row>
    <row r="700" spans="2:26" ht="15.75" hidden="1">
      <c r="B700" s="24" t="s">
        <v>143</v>
      </c>
      <c r="C700" s="8">
        <v>72</v>
      </c>
      <c r="D700" s="8">
        <v>51</v>
      </c>
      <c r="E700" s="8">
        <v>48</v>
      </c>
      <c r="F700" s="8">
        <v>77</v>
      </c>
      <c r="G700" s="8">
        <v>82</v>
      </c>
      <c r="H700" s="8">
        <v>68</v>
      </c>
      <c r="I700" s="8">
        <v>76</v>
      </c>
      <c r="J700" s="8">
        <v>44</v>
      </c>
      <c r="U700" s="22"/>
      <c r="V700" s="22"/>
      <c r="W700" s="22"/>
      <c r="X700" s="22"/>
      <c r="Y700" s="22"/>
      <c r="Z700" s="22"/>
    </row>
    <row r="701" spans="2:26" ht="15.75" hidden="1">
      <c r="B701" s="24" t="s">
        <v>144</v>
      </c>
      <c r="C701" s="8">
        <v>69</v>
      </c>
      <c r="D701" s="8">
        <v>52</v>
      </c>
      <c r="E701" s="8">
        <v>57</v>
      </c>
      <c r="F701" s="8">
        <v>81</v>
      </c>
      <c r="G701" s="8">
        <v>69</v>
      </c>
      <c r="H701" s="8">
        <v>64</v>
      </c>
      <c r="I701" s="8">
        <v>74</v>
      </c>
      <c r="J701" s="8">
        <v>51</v>
      </c>
      <c r="U701" s="22"/>
      <c r="V701" s="22"/>
      <c r="W701" s="22"/>
      <c r="X701" s="22"/>
      <c r="Y701" s="22"/>
      <c r="Z701" s="22"/>
    </row>
    <row r="702" spans="2:26" ht="15.75" hidden="1">
      <c r="B702" s="24" t="s">
        <v>145</v>
      </c>
      <c r="C702" s="8">
        <v>52</v>
      </c>
      <c r="D702" s="8">
        <v>48</v>
      </c>
      <c r="E702" s="8">
        <v>52</v>
      </c>
      <c r="F702" s="8">
        <v>54</v>
      </c>
      <c r="G702" s="8">
        <v>48</v>
      </c>
      <c r="H702" s="8">
        <v>46</v>
      </c>
      <c r="I702" s="8">
        <v>58</v>
      </c>
      <c r="J702" s="8">
        <v>36</v>
      </c>
      <c r="U702" s="22"/>
      <c r="V702" s="22"/>
      <c r="W702" s="22"/>
      <c r="X702" s="22"/>
      <c r="Y702" s="22"/>
      <c r="Z702" s="22"/>
    </row>
    <row r="703" spans="2:26" ht="15.75" hidden="1">
      <c r="B703" s="14" t="s">
        <v>48</v>
      </c>
      <c r="C703" s="6"/>
      <c r="D703" s="6"/>
      <c r="E703" s="6"/>
      <c r="F703" s="6"/>
      <c r="G703" s="6"/>
      <c r="H703" s="6"/>
      <c r="I703" s="6"/>
      <c r="J703" s="6"/>
      <c r="K703" s="6"/>
      <c r="L703" s="14"/>
      <c r="U703" s="22"/>
      <c r="V703" s="22"/>
      <c r="W703" s="22"/>
      <c r="X703" s="22"/>
      <c r="Y703" s="22"/>
      <c r="Z703" s="22"/>
    </row>
    <row r="704" spans="2:26" s="27" customFormat="1" ht="15.75" hidden="1">
      <c r="B704" s="14"/>
      <c r="C704" s="6"/>
      <c r="D704" s="6"/>
      <c r="E704" s="6"/>
      <c r="F704" s="6"/>
      <c r="G704" s="6"/>
      <c r="H704" s="6"/>
      <c r="I704" s="6"/>
      <c r="J704" s="36"/>
      <c r="K704" s="36"/>
      <c r="L704" s="26"/>
      <c r="U704" s="22"/>
      <c r="V704" s="22"/>
      <c r="W704" s="22"/>
      <c r="X704" s="22"/>
      <c r="Y704" s="22"/>
      <c r="Z704" s="22"/>
    </row>
    <row r="705" spans="2:26" ht="15" customHeight="1" hidden="1">
      <c r="B705" s="380" t="s">
        <v>186</v>
      </c>
      <c r="C705" s="380"/>
      <c r="D705" s="380"/>
      <c r="E705" s="380"/>
      <c r="F705" s="380"/>
      <c r="G705" s="380"/>
      <c r="H705" s="380"/>
      <c r="I705" s="380"/>
      <c r="J705" s="380"/>
      <c r="K705" s="380"/>
      <c r="L705" s="380"/>
      <c r="M705" s="320"/>
      <c r="U705" s="22"/>
      <c r="V705" s="22"/>
      <c r="W705" s="22"/>
      <c r="X705" s="22"/>
      <c r="Y705" s="22"/>
      <c r="Z705" s="22"/>
    </row>
    <row r="706" spans="2:26" ht="15" customHeight="1" hidden="1">
      <c r="B706" s="10"/>
      <c r="C706" s="10" t="s">
        <v>51</v>
      </c>
      <c r="D706" s="10" t="s">
        <v>62</v>
      </c>
      <c r="E706" s="10" t="s">
        <v>157</v>
      </c>
      <c r="F706" s="10" t="s">
        <v>63</v>
      </c>
      <c r="G706" s="10" t="s">
        <v>101</v>
      </c>
      <c r="H706" s="10" t="s">
        <v>100</v>
      </c>
      <c r="I706" s="10" t="s">
        <v>97</v>
      </c>
      <c r="J706" s="10" t="s">
        <v>92</v>
      </c>
      <c r="U706" s="22"/>
      <c r="V706" s="22"/>
      <c r="W706" s="22"/>
      <c r="X706" s="22"/>
      <c r="Y706" s="22"/>
      <c r="Z706" s="22"/>
    </row>
    <row r="707" spans="2:26" ht="15.75" hidden="1">
      <c r="B707" s="9" t="s">
        <v>53</v>
      </c>
      <c r="C707" s="8">
        <v>52</v>
      </c>
      <c r="D707" s="8">
        <v>38</v>
      </c>
      <c r="E707" s="8">
        <v>41</v>
      </c>
      <c r="F707" s="8">
        <v>63</v>
      </c>
      <c r="G707" s="8">
        <v>68</v>
      </c>
      <c r="H707" s="8">
        <v>47</v>
      </c>
      <c r="I707" s="8">
        <v>57</v>
      </c>
      <c r="J707" s="8">
        <v>37</v>
      </c>
      <c r="K707" s="6"/>
      <c r="L707" s="14"/>
      <c r="U707" s="22"/>
      <c r="V707" s="22"/>
      <c r="W707" s="22"/>
      <c r="X707" s="22"/>
      <c r="Y707" s="22"/>
      <c r="Z707" s="22"/>
    </row>
    <row r="708" spans="2:26" ht="15.75" hidden="1">
      <c r="B708" s="9" t="s">
        <v>64</v>
      </c>
      <c r="C708" s="8">
        <v>55</v>
      </c>
      <c r="D708" s="8">
        <v>40</v>
      </c>
      <c r="E708" s="8">
        <v>40</v>
      </c>
      <c r="F708" s="8">
        <v>68</v>
      </c>
      <c r="G708" s="8">
        <v>70</v>
      </c>
      <c r="H708" s="8">
        <v>50</v>
      </c>
      <c r="I708" s="8">
        <v>59</v>
      </c>
      <c r="J708" s="8">
        <v>38</v>
      </c>
      <c r="U708" s="22"/>
      <c r="V708" s="22"/>
      <c r="W708" s="22"/>
      <c r="X708" s="22"/>
      <c r="Y708" s="22"/>
      <c r="Z708" s="22"/>
    </row>
    <row r="709" spans="2:26" ht="15.75" hidden="1">
      <c r="B709" s="9" t="s">
        <v>65</v>
      </c>
      <c r="C709" s="8">
        <v>55</v>
      </c>
      <c r="D709" s="8">
        <v>38</v>
      </c>
      <c r="E709" s="8">
        <v>39</v>
      </c>
      <c r="F709" s="8">
        <v>63</v>
      </c>
      <c r="G709" s="8">
        <v>62</v>
      </c>
      <c r="H709" s="8">
        <v>50</v>
      </c>
      <c r="I709" s="8">
        <v>60</v>
      </c>
      <c r="J709" s="8">
        <v>35</v>
      </c>
      <c r="U709" s="22"/>
      <c r="V709" s="22"/>
      <c r="W709" s="22"/>
      <c r="X709" s="22"/>
      <c r="Y709" s="22"/>
      <c r="Z709" s="22"/>
    </row>
    <row r="710" spans="2:26" ht="15" customHeight="1" hidden="1">
      <c r="B710" s="24" t="s">
        <v>34</v>
      </c>
      <c r="C710" s="40">
        <v>45</v>
      </c>
      <c r="D710" s="8">
        <v>40</v>
      </c>
      <c r="E710" s="8">
        <v>40</v>
      </c>
      <c r="F710" s="8">
        <v>61</v>
      </c>
      <c r="G710" s="8">
        <v>57</v>
      </c>
      <c r="H710" s="8">
        <v>43</v>
      </c>
      <c r="I710" s="8">
        <v>48</v>
      </c>
      <c r="J710" s="8">
        <v>34</v>
      </c>
      <c r="U710" s="22"/>
      <c r="V710" s="22"/>
      <c r="W710" s="22"/>
      <c r="X710" s="22"/>
      <c r="Y710" s="22"/>
      <c r="Z710" s="22"/>
    </row>
    <row r="711" spans="2:26" ht="15.75" hidden="1">
      <c r="B711" s="24" t="s">
        <v>60</v>
      </c>
      <c r="C711" s="40">
        <v>40</v>
      </c>
      <c r="D711" s="8">
        <v>37</v>
      </c>
      <c r="E711" s="8">
        <v>37</v>
      </c>
      <c r="F711" s="8">
        <v>69</v>
      </c>
      <c r="G711" s="8">
        <v>56</v>
      </c>
      <c r="H711" s="8">
        <v>36</v>
      </c>
      <c r="I711" s="8">
        <v>42</v>
      </c>
      <c r="J711" s="8">
        <v>35</v>
      </c>
      <c r="U711" s="22"/>
      <c r="V711" s="22"/>
      <c r="W711" s="22"/>
      <c r="X711" s="22"/>
      <c r="Y711" s="22"/>
      <c r="Z711" s="22"/>
    </row>
    <row r="712" spans="2:26" ht="15.75" hidden="1">
      <c r="B712" s="24" t="s">
        <v>134</v>
      </c>
      <c r="C712" s="8">
        <v>48</v>
      </c>
      <c r="D712" s="8">
        <v>29</v>
      </c>
      <c r="E712" s="8">
        <v>30</v>
      </c>
      <c r="F712" s="8">
        <v>55</v>
      </c>
      <c r="G712" s="8">
        <v>57</v>
      </c>
      <c r="H712" s="8">
        <v>43</v>
      </c>
      <c r="I712" s="8">
        <v>51</v>
      </c>
      <c r="J712" s="8">
        <v>29</v>
      </c>
      <c r="U712" s="22"/>
      <c r="V712" s="22"/>
      <c r="W712" s="22"/>
      <c r="X712" s="22"/>
      <c r="Y712" s="22"/>
      <c r="Z712" s="22"/>
    </row>
    <row r="713" spans="2:26" ht="15.75" hidden="1">
      <c r="B713" s="24" t="s">
        <v>135</v>
      </c>
      <c r="C713" s="8">
        <v>41</v>
      </c>
      <c r="D713" s="8">
        <v>40</v>
      </c>
      <c r="E713" s="8">
        <v>31</v>
      </c>
      <c r="F713" s="8">
        <v>54</v>
      </c>
      <c r="G713" s="8" t="e">
        <f>NA()</f>
        <v>#N/A</v>
      </c>
      <c r="H713" s="8">
        <v>33</v>
      </c>
      <c r="I713" s="8">
        <v>46</v>
      </c>
      <c r="J713" s="8">
        <v>31</v>
      </c>
      <c r="U713" s="22"/>
      <c r="V713" s="22"/>
      <c r="W713" s="22"/>
      <c r="X713" s="22"/>
      <c r="Y713" s="22"/>
      <c r="Z713" s="22"/>
    </row>
    <row r="714" spans="2:26" ht="15.75" hidden="1">
      <c r="B714" s="24" t="s">
        <v>136</v>
      </c>
      <c r="C714" s="8">
        <v>49</v>
      </c>
      <c r="D714" s="8">
        <v>47</v>
      </c>
      <c r="E714" s="8">
        <v>39</v>
      </c>
      <c r="F714" s="8">
        <v>70</v>
      </c>
      <c r="G714" s="8">
        <v>70</v>
      </c>
      <c r="H714" s="8">
        <v>42</v>
      </c>
      <c r="I714" s="8">
        <v>55</v>
      </c>
      <c r="J714" s="8">
        <v>41</v>
      </c>
      <c r="U714" s="22"/>
      <c r="V714" s="22"/>
      <c r="W714" s="22"/>
      <c r="X714" s="22"/>
      <c r="Y714" s="22"/>
      <c r="Z714" s="22"/>
    </row>
    <row r="715" spans="2:26" ht="15.75" hidden="1">
      <c r="B715" s="24" t="s">
        <v>47</v>
      </c>
      <c r="C715" s="8">
        <v>38</v>
      </c>
      <c r="D715" s="8">
        <v>29</v>
      </c>
      <c r="E715" s="8">
        <v>31</v>
      </c>
      <c r="F715" s="8">
        <v>62</v>
      </c>
      <c r="G715" s="8">
        <v>59</v>
      </c>
      <c r="H715" s="8">
        <v>33</v>
      </c>
      <c r="I715" s="8">
        <v>42</v>
      </c>
      <c r="J715" s="8">
        <v>29</v>
      </c>
      <c r="U715" s="22"/>
      <c r="V715" s="22"/>
      <c r="W715" s="22"/>
      <c r="X715" s="22"/>
      <c r="Y715" s="22"/>
      <c r="Z715" s="22"/>
    </row>
    <row r="716" spans="2:26" ht="15.75" hidden="1">
      <c r="B716" s="24" t="s">
        <v>138</v>
      </c>
      <c r="C716" s="8">
        <v>49</v>
      </c>
      <c r="D716" s="8">
        <v>35</v>
      </c>
      <c r="E716" s="8">
        <v>40</v>
      </c>
      <c r="F716" s="8">
        <v>70</v>
      </c>
      <c r="G716" s="8">
        <v>70</v>
      </c>
      <c r="H716" s="8">
        <v>46</v>
      </c>
      <c r="I716" s="8">
        <v>52</v>
      </c>
      <c r="J716" s="8">
        <v>39</v>
      </c>
      <c r="U716" s="22"/>
      <c r="V716" s="22"/>
      <c r="W716" s="22"/>
      <c r="X716" s="22"/>
      <c r="Y716" s="22"/>
      <c r="Z716" s="22"/>
    </row>
    <row r="717" spans="2:26" ht="15.75" hidden="1">
      <c r="B717" s="24" t="s">
        <v>139</v>
      </c>
      <c r="C717" s="8">
        <v>29</v>
      </c>
      <c r="D717" s="8">
        <v>30</v>
      </c>
      <c r="E717" s="8">
        <v>24</v>
      </c>
      <c r="F717" s="8">
        <v>31</v>
      </c>
      <c r="G717" s="8" t="e">
        <f>NA()</f>
        <v>#N/A</v>
      </c>
      <c r="H717" s="8">
        <v>26</v>
      </c>
      <c r="I717" s="8">
        <v>32</v>
      </c>
      <c r="J717" s="8">
        <v>22</v>
      </c>
      <c r="U717" s="22"/>
      <c r="V717" s="22"/>
      <c r="W717" s="22"/>
      <c r="X717" s="22"/>
      <c r="Y717" s="22"/>
      <c r="Z717" s="22"/>
    </row>
    <row r="718" spans="2:26" ht="15.75" hidden="1">
      <c r="B718" s="24" t="s">
        <v>52</v>
      </c>
      <c r="C718" s="8">
        <v>42</v>
      </c>
      <c r="D718" s="8">
        <v>37</v>
      </c>
      <c r="E718" s="8">
        <v>37</v>
      </c>
      <c r="F718" s="8">
        <v>45</v>
      </c>
      <c r="G718" s="8" t="e">
        <f>NA()</f>
        <v>#N/A</v>
      </c>
      <c r="H718" s="8">
        <v>40</v>
      </c>
      <c r="I718" s="8">
        <v>44</v>
      </c>
      <c r="J718" s="8">
        <v>30</v>
      </c>
      <c r="U718" s="22"/>
      <c r="V718" s="22"/>
      <c r="W718" s="22"/>
      <c r="X718" s="22"/>
      <c r="Y718" s="22"/>
      <c r="Z718" s="22"/>
    </row>
    <row r="719" spans="2:26" ht="15.75" hidden="1">
      <c r="B719" s="24" t="s">
        <v>141</v>
      </c>
      <c r="C719" s="8">
        <v>72</v>
      </c>
      <c r="D719" s="8">
        <v>51</v>
      </c>
      <c r="E719" s="8">
        <v>58</v>
      </c>
      <c r="F719" s="8">
        <v>78</v>
      </c>
      <c r="G719" s="8">
        <v>84</v>
      </c>
      <c r="H719" s="8">
        <v>67</v>
      </c>
      <c r="I719" s="8">
        <v>77</v>
      </c>
      <c r="J719" s="8">
        <v>50</v>
      </c>
      <c r="U719" s="22"/>
      <c r="V719" s="22"/>
      <c r="W719" s="22"/>
      <c r="X719" s="22"/>
      <c r="Y719" s="22"/>
      <c r="Z719" s="22"/>
    </row>
    <row r="720" spans="2:26" ht="15.75" hidden="1">
      <c r="B720" s="24" t="s">
        <v>142</v>
      </c>
      <c r="C720" s="8">
        <v>57</v>
      </c>
      <c r="D720" s="8">
        <v>46</v>
      </c>
      <c r="E720" s="8">
        <v>46</v>
      </c>
      <c r="F720" s="8">
        <v>67</v>
      </c>
      <c r="G720" s="8">
        <v>76</v>
      </c>
      <c r="H720" s="8">
        <v>51</v>
      </c>
      <c r="I720" s="8">
        <v>61</v>
      </c>
      <c r="J720" s="8">
        <v>44</v>
      </c>
      <c r="U720" s="22"/>
      <c r="V720" s="22"/>
      <c r="W720" s="22"/>
      <c r="X720" s="22"/>
      <c r="Y720" s="22"/>
      <c r="Z720" s="22"/>
    </row>
    <row r="721" spans="2:26" ht="15.75" hidden="1">
      <c r="B721" s="24" t="s">
        <v>143</v>
      </c>
      <c r="C721" s="8">
        <v>66</v>
      </c>
      <c r="D721" s="8">
        <v>47</v>
      </c>
      <c r="E721" s="8">
        <v>43</v>
      </c>
      <c r="F721" s="8">
        <v>70</v>
      </c>
      <c r="G721" s="8">
        <v>75</v>
      </c>
      <c r="H721" s="8">
        <v>60</v>
      </c>
      <c r="I721" s="8">
        <v>73</v>
      </c>
      <c r="J721" s="8">
        <v>39</v>
      </c>
      <c r="U721" s="22"/>
      <c r="V721" s="22"/>
      <c r="W721" s="22"/>
      <c r="X721" s="22"/>
      <c r="Y721" s="22"/>
      <c r="Z721" s="22"/>
    </row>
    <row r="722" spans="2:26" ht="15.75" hidden="1">
      <c r="B722" s="24" t="s">
        <v>144</v>
      </c>
      <c r="C722" s="8">
        <v>70</v>
      </c>
      <c r="D722" s="8">
        <v>56</v>
      </c>
      <c r="E722" s="8">
        <v>51</v>
      </c>
      <c r="F722" s="8">
        <v>83</v>
      </c>
      <c r="G722" s="8">
        <v>68</v>
      </c>
      <c r="H722" s="8">
        <v>66</v>
      </c>
      <c r="I722" s="8">
        <v>73</v>
      </c>
      <c r="J722" s="8">
        <v>50</v>
      </c>
      <c r="U722" s="22"/>
      <c r="V722" s="22"/>
      <c r="W722" s="22"/>
      <c r="X722" s="22"/>
      <c r="Y722" s="22"/>
      <c r="Z722" s="22"/>
    </row>
    <row r="723" spans="2:26" ht="15.75" hidden="1">
      <c r="B723" s="24" t="s">
        <v>145</v>
      </c>
      <c r="C723" s="8">
        <v>61</v>
      </c>
      <c r="D723" s="8">
        <v>55</v>
      </c>
      <c r="E723" s="8">
        <v>50</v>
      </c>
      <c r="F723" s="8">
        <v>64</v>
      </c>
      <c r="G723" s="8">
        <v>68</v>
      </c>
      <c r="H723" s="8">
        <v>53</v>
      </c>
      <c r="I723" s="8">
        <v>68</v>
      </c>
      <c r="J723" s="8">
        <v>48</v>
      </c>
      <c r="U723" s="22"/>
      <c r="V723" s="22"/>
      <c r="W723" s="22"/>
      <c r="X723" s="22"/>
      <c r="Y723" s="22"/>
      <c r="Z723" s="22"/>
    </row>
    <row r="724" spans="2:26" ht="15.75" hidden="1">
      <c r="B724" s="14" t="s">
        <v>49</v>
      </c>
      <c r="C724" s="6"/>
      <c r="D724" s="6"/>
      <c r="E724" s="6"/>
      <c r="F724" s="6"/>
      <c r="G724" s="6"/>
      <c r="H724" s="6"/>
      <c r="I724" s="6"/>
      <c r="J724" s="6"/>
      <c r="K724" s="6"/>
      <c r="L724" s="14"/>
      <c r="U724" s="22"/>
      <c r="V724" s="22"/>
      <c r="W724" s="22"/>
      <c r="X724" s="22"/>
      <c r="Y724" s="22"/>
      <c r="Z724" s="22"/>
    </row>
    <row r="725" spans="2:26" s="27" customFormat="1" ht="15.75" hidden="1">
      <c r="B725" s="14"/>
      <c r="C725" s="6"/>
      <c r="D725" s="6"/>
      <c r="E725" s="6"/>
      <c r="F725" s="6"/>
      <c r="G725" s="6"/>
      <c r="H725" s="6"/>
      <c r="I725" s="6"/>
      <c r="J725" s="36"/>
      <c r="K725" s="36"/>
      <c r="L725" s="26"/>
      <c r="U725" s="22"/>
      <c r="V725" s="22"/>
      <c r="W725" s="22"/>
      <c r="X725" s="22"/>
      <c r="Y725" s="22"/>
      <c r="Z725" s="22"/>
    </row>
    <row r="726" spans="2:26" ht="15" customHeight="1" hidden="1">
      <c r="B726" s="380" t="s">
        <v>187</v>
      </c>
      <c r="C726" s="380"/>
      <c r="D726" s="380"/>
      <c r="E726" s="380"/>
      <c r="F726" s="380"/>
      <c r="G726" s="380"/>
      <c r="H726" s="380"/>
      <c r="I726" s="380"/>
      <c r="J726" s="380"/>
      <c r="K726" s="380"/>
      <c r="L726" s="380"/>
      <c r="M726" s="320"/>
      <c r="U726" s="22"/>
      <c r="V726" s="22"/>
      <c r="W726" s="22"/>
      <c r="X726" s="22"/>
      <c r="Y726" s="22"/>
      <c r="Z726" s="22"/>
    </row>
    <row r="727" spans="2:26" ht="15" customHeight="1" hidden="1">
      <c r="B727" s="10"/>
      <c r="C727" s="10" t="s">
        <v>51</v>
      </c>
      <c r="D727" s="10" t="s">
        <v>62</v>
      </c>
      <c r="E727" s="10" t="s">
        <v>157</v>
      </c>
      <c r="F727" s="10" t="s">
        <v>63</v>
      </c>
      <c r="G727" s="10" t="s">
        <v>101</v>
      </c>
      <c r="H727" s="10" t="s">
        <v>100</v>
      </c>
      <c r="I727" s="10" t="s">
        <v>97</v>
      </c>
      <c r="J727" s="10" t="s">
        <v>92</v>
      </c>
      <c r="U727" s="22"/>
      <c r="V727" s="22"/>
      <c r="W727" s="22"/>
      <c r="X727" s="22"/>
      <c r="Y727" s="22"/>
      <c r="Z727" s="22"/>
    </row>
    <row r="728" spans="2:26" ht="15.75" hidden="1">
      <c r="B728" s="9" t="s">
        <v>53</v>
      </c>
      <c r="C728" s="8">
        <v>40</v>
      </c>
      <c r="D728" s="8">
        <v>28</v>
      </c>
      <c r="E728" s="8">
        <v>31</v>
      </c>
      <c r="F728" s="8">
        <v>49</v>
      </c>
      <c r="G728" s="8">
        <v>57</v>
      </c>
      <c r="H728" s="8">
        <v>33</v>
      </c>
      <c r="I728" s="8">
        <v>46</v>
      </c>
      <c r="J728" s="8">
        <v>28</v>
      </c>
      <c r="K728" s="6"/>
      <c r="L728" s="14"/>
      <c r="U728" s="22"/>
      <c r="V728" s="22"/>
      <c r="W728" s="22"/>
      <c r="X728" s="22"/>
      <c r="Y728" s="22"/>
      <c r="Z728" s="22"/>
    </row>
    <row r="729" spans="2:26" ht="15.75" hidden="1">
      <c r="B729" s="9" t="s">
        <v>64</v>
      </c>
      <c r="C729" s="8">
        <v>42</v>
      </c>
      <c r="D729" s="8">
        <v>29</v>
      </c>
      <c r="E729" s="8">
        <v>27</v>
      </c>
      <c r="F729" s="8">
        <v>54</v>
      </c>
      <c r="G729" s="8">
        <v>60</v>
      </c>
      <c r="H729" s="8">
        <v>36</v>
      </c>
      <c r="I729" s="8">
        <v>48</v>
      </c>
      <c r="J729" s="8">
        <v>26</v>
      </c>
      <c r="U729" s="22"/>
      <c r="V729" s="22"/>
      <c r="W729" s="22"/>
      <c r="X729" s="22"/>
      <c r="Y729" s="22"/>
      <c r="Z729" s="22"/>
    </row>
    <row r="730" spans="2:26" ht="15.75" hidden="1">
      <c r="B730" s="9" t="s">
        <v>65</v>
      </c>
      <c r="C730" s="8">
        <v>42</v>
      </c>
      <c r="D730" s="8">
        <v>31</v>
      </c>
      <c r="E730" s="8">
        <v>30</v>
      </c>
      <c r="F730" s="8">
        <v>48</v>
      </c>
      <c r="G730" s="8">
        <v>53</v>
      </c>
      <c r="H730" s="8">
        <v>36</v>
      </c>
      <c r="I730" s="8">
        <v>48</v>
      </c>
      <c r="J730" s="8">
        <v>27</v>
      </c>
      <c r="U730" s="22"/>
      <c r="V730" s="22"/>
      <c r="W730" s="22"/>
      <c r="X730" s="22"/>
      <c r="Y730" s="22"/>
      <c r="Z730" s="22"/>
    </row>
    <row r="731" spans="2:26" ht="15" customHeight="1" hidden="1">
      <c r="B731" s="24" t="s">
        <v>34</v>
      </c>
      <c r="C731" s="40">
        <v>35</v>
      </c>
      <c r="D731" s="8">
        <v>30</v>
      </c>
      <c r="E731" s="8">
        <v>31</v>
      </c>
      <c r="F731" s="8">
        <v>53</v>
      </c>
      <c r="G731" s="8">
        <v>45</v>
      </c>
      <c r="H731" s="8">
        <v>25</v>
      </c>
      <c r="I731" s="8">
        <v>44</v>
      </c>
      <c r="J731" s="8">
        <v>29</v>
      </c>
      <c r="U731" s="22"/>
      <c r="V731" s="22"/>
      <c r="W731" s="22"/>
      <c r="X731" s="22"/>
      <c r="Y731" s="22"/>
      <c r="Z731" s="22"/>
    </row>
    <row r="732" spans="2:26" ht="15.75" hidden="1">
      <c r="B732" s="24" t="s">
        <v>60</v>
      </c>
      <c r="C732" s="40">
        <v>26</v>
      </c>
      <c r="D732" s="8">
        <v>24</v>
      </c>
      <c r="E732" s="8">
        <v>22</v>
      </c>
      <c r="F732" s="8">
        <v>54</v>
      </c>
      <c r="G732" s="8">
        <v>53</v>
      </c>
      <c r="H732" s="8">
        <v>21</v>
      </c>
      <c r="I732" s="8">
        <v>30</v>
      </c>
      <c r="J732" s="8">
        <v>21</v>
      </c>
      <c r="U732" s="22"/>
      <c r="V732" s="22"/>
      <c r="W732" s="22"/>
      <c r="X732" s="22"/>
      <c r="Y732" s="22"/>
      <c r="Z732" s="22"/>
    </row>
    <row r="733" spans="2:26" ht="15.75" hidden="1">
      <c r="B733" s="24" t="s">
        <v>134</v>
      </c>
      <c r="C733" s="8">
        <v>24</v>
      </c>
      <c r="D733" s="8">
        <v>17</v>
      </c>
      <c r="E733" s="8">
        <v>18</v>
      </c>
      <c r="F733" s="8">
        <v>28</v>
      </c>
      <c r="G733" s="8">
        <v>38</v>
      </c>
      <c r="H733" s="8">
        <v>19</v>
      </c>
      <c r="I733" s="8">
        <v>30</v>
      </c>
      <c r="J733" s="8">
        <v>15</v>
      </c>
      <c r="U733" s="22"/>
      <c r="V733" s="22"/>
      <c r="W733" s="22"/>
      <c r="X733" s="22"/>
      <c r="Y733" s="22"/>
      <c r="Z733" s="22"/>
    </row>
    <row r="734" spans="2:26" ht="15.75" hidden="1">
      <c r="B734" s="24" t="s">
        <v>135</v>
      </c>
      <c r="C734" s="8">
        <v>37</v>
      </c>
      <c r="D734" s="8">
        <v>36</v>
      </c>
      <c r="E734" s="8">
        <v>28</v>
      </c>
      <c r="F734" s="8">
        <v>48</v>
      </c>
      <c r="G734" s="8" t="e">
        <f>NA()</f>
        <v>#N/A</v>
      </c>
      <c r="H734" s="8">
        <v>24</v>
      </c>
      <c r="I734" s="8">
        <v>47</v>
      </c>
      <c r="J734" s="8">
        <v>34</v>
      </c>
      <c r="U734" s="22"/>
      <c r="V734" s="22"/>
      <c r="W734" s="22"/>
      <c r="X734" s="22"/>
      <c r="Y734" s="22"/>
      <c r="Z734" s="22"/>
    </row>
    <row r="735" spans="2:26" ht="15.75" hidden="1">
      <c r="B735" s="24" t="s">
        <v>136</v>
      </c>
      <c r="C735" s="8">
        <v>35</v>
      </c>
      <c r="D735" s="8">
        <v>30</v>
      </c>
      <c r="E735" s="8">
        <v>28</v>
      </c>
      <c r="F735" s="8">
        <v>55</v>
      </c>
      <c r="G735" s="8">
        <v>44</v>
      </c>
      <c r="H735" s="8">
        <v>24</v>
      </c>
      <c r="I735" s="8">
        <v>45</v>
      </c>
      <c r="J735" s="8">
        <v>28</v>
      </c>
      <c r="U735" s="22"/>
      <c r="V735" s="22"/>
      <c r="W735" s="22"/>
      <c r="X735" s="22"/>
      <c r="Y735" s="22"/>
      <c r="Z735" s="22"/>
    </row>
    <row r="736" spans="2:26" ht="15.75" hidden="1">
      <c r="B736" s="24" t="s">
        <v>47</v>
      </c>
      <c r="C736" s="8">
        <v>29</v>
      </c>
      <c r="D736" s="8">
        <v>23</v>
      </c>
      <c r="E736" s="8">
        <v>25</v>
      </c>
      <c r="F736" s="8">
        <v>44</v>
      </c>
      <c r="G736" s="8">
        <v>45</v>
      </c>
      <c r="H736" s="8">
        <v>25</v>
      </c>
      <c r="I736" s="8">
        <v>33</v>
      </c>
      <c r="J736" s="8">
        <v>24</v>
      </c>
      <c r="U736" s="22"/>
      <c r="V736" s="22"/>
      <c r="W736" s="22"/>
      <c r="X736" s="22"/>
      <c r="Y736" s="22"/>
      <c r="Z736" s="22"/>
    </row>
    <row r="737" spans="2:26" ht="15.75" hidden="1">
      <c r="B737" s="24" t="s">
        <v>138</v>
      </c>
      <c r="C737" s="8">
        <v>38</v>
      </c>
      <c r="D737" s="8">
        <v>31</v>
      </c>
      <c r="E737" s="8">
        <v>28</v>
      </c>
      <c r="F737" s="8">
        <v>55</v>
      </c>
      <c r="G737" s="8">
        <v>54</v>
      </c>
      <c r="H737" s="8">
        <v>31</v>
      </c>
      <c r="I737" s="8">
        <v>45</v>
      </c>
      <c r="J737" s="8">
        <v>30</v>
      </c>
      <c r="U737" s="22"/>
      <c r="V737" s="22"/>
      <c r="W737" s="22"/>
      <c r="X737" s="22"/>
      <c r="Y737" s="22"/>
      <c r="Z737" s="22"/>
    </row>
    <row r="738" spans="2:26" ht="15.75" hidden="1">
      <c r="B738" s="24" t="s">
        <v>139</v>
      </c>
      <c r="C738" s="8">
        <v>17</v>
      </c>
      <c r="D738" s="8">
        <v>17</v>
      </c>
      <c r="E738" s="8">
        <v>21</v>
      </c>
      <c r="F738" s="8">
        <v>7</v>
      </c>
      <c r="G738" s="8" t="e">
        <f>NA()</f>
        <v>#N/A</v>
      </c>
      <c r="H738" s="8">
        <v>12</v>
      </c>
      <c r="I738" s="8">
        <v>20</v>
      </c>
      <c r="J738" s="8">
        <v>17</v>
      </c>
      <c r="U738" s="22"/>
      <c r="V738" s="22"/>
      <c r="W738" s="22"/>
      <c r="X738" s="22"/>
      <c r="Y738" s="22"/>
      <c r="Z738" s="22"/>
    </row>
    <row r="739" spans="2:26" ht="15.75" hidden="1">
      <c r="B739" s="24" t="s">
        <v>52</v>
      </c>
      <c r="C739" s="8">
        <v>32</v>
      </c>
      <c r="D739" s="8">
        <v>50</v>
      </c>
      <c r="E739" s="8">
        <v>23</v>
      </c>
      <c r="F739" s="8">
        <v>34</v>
      </c>
      <c r="G739" s="8" t="e">
        <f>NA()</f>
        <v>#N/A</v>
      </c>
      <c r="H739" s="8">
        <v>27</v>
      </c>
      <c r="I739" s="8">
        <v>36</v>
      </c>
      <c r="J739" s="8">
        <v>20</v>
      </c>
      <c r="U739" s="22"/>
      <c r="V739" s="22"/>
      <c r="W739" s="22"/>
      <c r="X739" s="22"/>
      <c r="Y739" s="22"/>
      <c r="Z739" s="22"/>
    </row>
    <row r="740" spans="2:26" ht="15.75" hidden="1">
      <c r="B740" s="24" t="s">
        <v>141</v>
      </c>
      <c r="C740" s="8">
        <v>62</v>
      </c>
      <c r="D740" s="8">
        <v>49</v>
      </c>
      <c r="E740" s="8">
        <v>41</v>
      </c>
      <c r="F740" s="8">
        <v>67</v>
      </c>
      <c r="G740" s="8">
        <v>89</v>
      </c>
      <c r="H740" s="8">
        <v>55</v>
      </c>
      <c r="I740" s="8">
        <v>68</v>
      </c>
      <c r="J740" s="8">
        <v>39</v>
      </c>
      <c r="U740" s="22"/>
      <c r="V740" s="22"/>
      <c r="W740" s="22"/>
      <c r="X740" s="22"/>
      <c r="Y740" s="22"/>
      <c r="Z740" s="22"/>
    </row>
    <row r="741" spans="2:26" ht="15.75" hidden="1">
      <c r="B741" s="24" t="s">
        <v>142</v>
      </c>
      <c r="C741" s="8">
        <v>48</v>
      </c>
      <c r="D741" s="8">
        <v>45</v>
      </c>
      <c r="E741" s="8">
        <v>37</v>
      </c>
      <c r="F741" s="8">
        <v>54</v>
      </c>
      <c r="G741" s="8">
        <v>65</v>
      </c>
      <c r="H741" s="8">
        <v>40</v>
      </c>
      <c r="I741" s="8">
        <v>56</v>
      </c>
      <c r="J741" s="8">
        <v>35</v>
      </c>
      <c r="U741" s="22"/>
      <c r="V741" s="22"/>
      <c r="W741" s="22"/>
      <c r="X741" s="22"/>
      <c r="Y741" s="22"/>
      <c r="Z741" s="22"/>
    </row>
    <row r="742" spans="2:26" ht="15.75" hidden="1">
      <c r="B742" s="24" t="s">
        <v>143</v>
      </c>
      <c r="C742" s="8">
        <v>55</v>
      </c>
      <c r="D742" s="8">
        <v>35</v>
      </c>
      <c r="E742" s="8">
        <v>35</v>
      </c>
      <c r="F742" s="8">
        <v>58</v>
      </c>
      <c r="G742" s="8">
        <v>67</v>
      </c>
      <c r="H742" s="8">
        <v>49</v>
      </c>
      <c r="I742" s="8">
        <v>62</v>
      </c>
      <c r="J742" s="8">
        <v>32</v>
      </c>
      <c r="U742" s="22"/>
      <c r="V742" s="22"/>
      <c r="W742" s="22"/>
      <c r="X742" s="22"/>
      <c r="Y742" s="22"/>
      <c r="Z742" s="22"/>
    </row>
    <row r="743" spans="2:26" ht="15.75" hidden="1">
      <c r="B743" s="24" t="s">
        <v>144</v>
      </c>
      <c r="C743" s="8">
        <v>48</v>
      </c>
      <c r="D743" s="8">
        <v>31</v>
      </c>
      <c r="E743" s="8">
        <v>31</v>
      </c>
      <c r="F743" s="8">
        <v>58</v>
      </c>
      <c r="G743" s="8">
        <v>55</v>
      </c>
      <c r="H743" s="8">
        <v>44</v>
      </c>
      <c r="I743" s="8">
        <v>52</v>
      </c>
      <c r="J743" s="8">
        <v>29</v>
      </c>
      <c r="U743" s="22"/>
      <c r="V743" s="22"/>
      <c r="W743" s="22"/>
      <c r="X743" s="22"/>
      <c r="Y743" s="22"/>
      <c r="Z743" s="22"/>
    </row>
    <row r="744" spans="2:26" ht="15.75" hidden="1">
      <c r="B744" s="24" t="s">
        <v>145</v>
      </c>
      <c r="C744" s="8">
        <v>54</v>
      </c>
      <c r="D744" s="8">
        <v>35</v>
      </c>
      <c r="E744" s="8">
        <v>54</v>
      </c>
      <c r="F744" s="8">
        <v>59</v>
      </c>
      <c r="G744" s="8">
        <v>48</v>
      </c>
      <c r="H744" s="8">
        <v>46</v>
      </c>
      <c r="I744" s="8">
        <v>64</v>
      </c>
      <c r="J744" s="8">
        <v>45</v>
      </c>
      <c r="U744" s="22"/>
      <c r="V744" s="22"/>
      <c r="W744" s="22"/>
      <c r="X744" s="22"/>
      <c r="Y744" s="22"/>
      <c r="Z744" s="22"/>
    </row>
    <row r="745" spans="2:26" ht="15.75" hidden="1">
      <c r="B745" s="14" t="s">
        <v>54</v>
      </c>
      <c r="C745" s="6"/>
      <c r="D745" s="6"/>
      <c r="E745" s="6"/>
      <c r="F745" s="6"/>
      <c r="G745" s="6"/>
      <c r="H745" s="6"/>
      <c r="I745" s="6"/>
      <c r="J745" s="6"/>
      <c r="K745" s="6"/>
      <c r="L745" s="14"/>
      <c r="U745" s="22"/>
      <c r="V745" s="22"/>
      <c r="W745" s="22"/>
      <c r="X745" s="22"/>
      <c r="Y745" s="22"/>
      <c r="Z745" s="22"/>
    </row>
    <row r="746" spans="2:26" s="27" customFormat="1" ht="15.75" hidden="1">
      <c r="B746" s="14"/>
      <c r="C746" s="6"/>
      <c r="D746" s="6"/>
      <c r="E746" s="6"/>
      <c r="F746" s="6"/>
      <c r="G746" s="6"/>
      <c r="H746" s="6"/>
      <c r="I746" s="6"/>
      <c r="J746" s="36"/>
      <c r="K746" s="36"/>
      <c r="L746" s="26"/>
      <c r="U746" s="22"/>
      <c r="V746" s="22"/>
      <c r="W746" s="22"/>
      <c r="X746" s="22"/>
      <c r="Y746" s="22"/>
      <c r="Z746" s="22"/>
    </row>
    <row r="747" spans="2:26" ht="15" customHeight="1" hidden="1">
      <c r="B747" s="380" t="s">
        <v>188</v>
      </c>
      <c r="C747" s="380"/>
      <c r="D747" s="380"/>
      <c r="E747" s="380"/>
      <c r="F747" s="380"/>
      <c r="G747" s="380"/>
      <c r="H747" s="380"/>
      <c r="I747" s="380"/>
      <c r="J747" s="380"/>
      <c r="K747" s="380"/>
      <c r="L747" s="380"/>
      <c r="M747" s="320"/>
      <c r="U747" s="22"/>
      <c r="V747" s="22"/>
      <c r="W747" s="22"/>
      <c r="X747" s="22"/>
      <c r="Y747" s="22"/>
      <c r="Z747" s="22"/>
    </row>
    <row r="748" spans="2:26" ht="15" customHeight="1" hidden="1">
      <c r="B748" s="10"/>
      <c r="C748" s="10" t="s">
        <v>51</v>
      </c>
      <c r="D748" s="10" t="s">
        <v>62</v>
      </c>
      <c r="E748" s="10" t="s">
        <v>157</v>
      </c>
      <c r="F748" s="10" t="s">
        <v>63</v>
      </c>
      <c r="G748" s="10" t="s">
        <v>101</v>
      </c>
      <c r="H748" s="10" t="s">
        <v>100</v>
      </c>
      <c r="I748" s="10" t="s">
        <v>97</v>
      </c>
      <c r="J748" s="10" t="s">
        <v>92</v>
      </c>
      <c r="U748" s="22"/>
      <c r="V748" s="22"/>
      <c r="W748" s="22"/>
      <c r="X748" s="22"/>
      <c r="Y748" s="22"/>
      <c r="Z748" s="22"/>
    </row>
    <row r="749" spans="2:26" ht="15.75" hidden="1">
      <c r="B749" s="9" t="s">
        <v>53</v>
      </c>
      <c r="C749" s="8">
        <v>39</v>
      </c>
      <c r="D749" s="8">
        <v>28</v>
      </c>
      <c r="E749" s="8">
        <v>30</v>
      </c>
      <c r="F749" s="8">
        <v>48</v>
      </c>
      <c r="G749" s="8">
        <v>53</v>
      </c>
      <c r="H749" s="8">
        <v>32</v>
      </c>
      <c r="I749" s="8">
        <v>46</v>
      </c>
      <c r="J749" s="8">
        <v>27</v>
      </c>
      <c r="K749" s="6"/>
      <c r="L749" s="14"/>
      <c r="U749" s="22"/>
      <c r="V749" s="22"/>
      <c r="W749" s="22"/>
      <c r="X749" s="22"/>
      <c r="Y749" s="22"/>
      <c r="Z749" s="22"/>
    </row>
    <row r="750" spans="2:26" ht="15.75" hidden="1">
      <c r="B750" s="9" t="s">
        <v>64</v>
      </c>
      <c r="C750" s="8">
        <v>43</v>
      </c>
      <c r="D750" s="8">
        <v>31</v>
      </c>
      <c r="E750" s="8">
        <v>29</v>
      </c>
      <c r="F750" s="8">
        <v>53</v>
      </c>
      <c r="G750" s="8">
        <v>54</v>
      </c>
      <c r="H750" s="8">
        <v>36</v>
      </c>
      <c r="I750" s="8">
        <v>49</v>
      </c>
      <c r="J750" s="8">
        <v>28</v>
      </c>
      <c r="U750" s="22"/>
      <c r="V750" s="22"/>
      <c r="W750" s="22"/>
      <c r="X750" s="22"/>
      <c r="Y750" s="22"/>
      <c r="Z750" s="22"/>
    </row>
    <row r="751" spans="2:26" ht="15.75" hidden="1">
      <c r="B751" s="9" t="s">
        <v>65</v>
      </c>
      <c r="C751" s="8">
        <v>41</v>
      </c>
      <c r="D751" s="8">
        <v>29</v>
      </c>
      <c r="E751" s="8">
        <v>29</v>
      </c>
      <c r="F751" s="8">
        <v>46</v>
      </c>
      <c r="G751" s="8">
        <v>50</v>
      </c>
      <c r="H751" s="8">
        <v>33</v>
      </c>
      <c r="I751" s="8">
        <v>48</v>
      </c>
      <c r="J751" s="8">
        <v>28</v>
      </c>
      <c r="U751" s="22"/>
      <c r="V751" s="22"/>
      <c r="W751" s="22"/>
      <c r="X751" s="22"/>
      <c r="Y751" s="22"/>
      <c r="Z751" s="22"/>
    </row>
    <row r="752" spans="2:26" ht="15" customHeight="1" hidden="1">
      <c r="B752" s="24" t="s">
        <v>34</v>
      </c>
      <c r="C752" s="40">
        <v>20</v>
      </c>
      <c r="D752" s="8">
        <v>19</v>
      </c>
      <c r="E752" s="8">
        <v>12</v>
      </c>
      <c r="F752" s="8">
        <v>23</v>
      </c>
      <c r="G752" s="8">
        <v>50</v>
      </c>
      <c r="H752" s="8">
        <v>14</v>
      </c>
      <c r="I752" s="8">
        <v>26</v>
      </c>
      <c r="J752" s="8">
        <v>22</v>
      </c>
      <c r="U752" s="22"/>
      <c r="V752" s="22"/>
      <c r="W752" s="22"/>
      <c r="X752" s="22"/>
      <c r="Y752" s="22"/>
      <c r="Z752" s="22"/>
    </row>
    <row r="753" spans="2:26" ht="15.75" hidden="1">
      <c r="B753" s="24" t="s">
        <v>60</v>
      </c>
      <c r="C753" s="40">
        <v>29</v>
      </c>
      <c r="D753" s="8">
        <v>29</v>
      </c>
      <c r="E753" s="8">
        <v>25</v>
      </c>
      <c r="F753" s="8">
        <v>47</v>
      </c>
      <c r="G753" s="8">
        <v>53</v>
      </c>
      <c r="H753" s="8">
        <v>23</v>
      </c>
      <c r="I753" s="8">
        <v>34</v>
      </c>
      <c r="J753" s="8">
        <v>25</v>
      </c>
      <c r="U753" s="22"/>
      <c r="V753" s="22"/>
      <c r="W753" s="22"/>
      <c r="X753" s="22"/>
      <c r="Y753" s="22"/>
      <c r="Z753" s="22"/>
    </row>
    <row r="754" spans="2:26" ht="15.75" hidden="1">
      <c r="B754" s="24" t="s">
        <v>134</v>
      </c>
      <c r="C754" s="8">
        <v>25</v>
      </c>
      <c r="D754" s="8">
        <v>18</v>
      </c>
      <c r="E754" s="8">
        <v>17</v>
      </c>
      <c r="F754" s="8">
        <v>29</v>
      </c>
      <c r="G754" s="8">
        <v>32</v>
      </c>
      <c r="H754" s="8">
        <v>20</v>
      </c>
      <c r="I754" s="8">
        <v>31</v>
      </c>
      <c r="J754" s="8">
        <v>16</v>
      </c>
      <c r="U754" s="22"/>
      <c r="V754" s="22"/>
      <c r="W754" s="22"/>
      <c r="X754" s="22"/>
      <c r="Y754" s="22"/>
      <c r="Z754" s="22"/>
    </row>
    <row r="755" spans="2:26" ht="15.75" hidden="1">
      <c r="B755" s="24" t="s">
        <v>135</v>
      </c>
      <c r="C755" s="8">
        <v>30</v>
      </c>
      <c r="D755" s="8">
        <v>27</v>
      </c>
      <c r="E755" s="8">
        <v>22</v>
      </c>
      <c r="F755" s="8">
        <v>42</v>
      </c>
      <c r="G755" s="8" t="e">
        <f>NA()</f>
        <v>#N/A</v>
      </c>
      <c r="H755" s="8">
        <v>22</v>
      </c>
      <c r="I755" s="8">
        <v>36</v>
      </c>
      <c r="J755" s="8">
        <v>22</v>
      </c>
      <c r="U755" s="22"/>
      <c r="V755" s="22"/>
      <c r="W755" s="22"/>
      <c r="X755" s="22"/>
      <c r="Y755" s="22"/>
      <c r="Z755" s="22"/>
    </row>
    <row r="756" spans="2:26" ht="15.75" hidden="1">
      <c r="B756" s="24" t="s">
        <v>136</v>
      </c>
      <c r="C756" s="8">
        <v>40</v>
      </c>
      <c r="D756" s="8">
        <v>33</v>
      </c>
      <c r="E756" s="8">
        <v>32</v>
      </c>
      <c r="F756" s="8">
        <v>55</v>
      </c>
      <c r="G756" s="8">
        <v>65</v>
      </c>
      <c r="H756" s="8">
        <v>33</v>
      </c>
      <c r="I756" s="8">
        <v>47</v>
      </c>
      <c r="J756" s="8">
        <v>32</v>
      </c>
      <c r="U756" s="22"/>
      <c r="V756" s="22"/>
      <c r="W756" s="22"/>
      <c r="X756" s="22"/>
      <c r="Y756" s="22"/>
      <c r="Z756" s="22"/>
    </row>
    <row r="757" spans="2:26" ht="15.75" hidden="1">
      <c r="B757" s="24" t="s">
        <v>47</v>
      </c>
      <c r="C757" s="8">
        <v>35</v>
      </c>
      <c r="D757" s="8">
        <v>27</v>
      </c>
      <c r="E757" s="8">
        <v>29</v>
      </c>
      <c r="F757" s="8">
        <v>53</v>
      </c>
      <c r="G757" s="8">
        <v>54</v>
      </c>
      <c r="H757" s="8">
        <v>29</v>
      </c>
      <c r="I757" s="8">
        <v>39</v>
      </c>
      <c r="J757" s="8">
        <v>29</v>
      </c>
      <c r="U757" s="22"/>
      <c r="V757" s="22"/>
      <c r="W757" s="22"/>
      <c r="X757" s="22"/>
      <c r="Y757" s="22"/>
      <c r="Z757" s="22"/>
    </row>
    <row r="758" spans="2:26" ht="15.75" hidden="1">
      <c r="B758" s="24" t="s">
        <v>138</v>
      </c>
      <c r="C758" s="8">
        <v>37</v>
      </c>
      <c r="D758" s="8">
        <v>39</v>
      </c>
      <c r="E758" s="8">
        <v>29</v>
      </c>
      <c r="F758" s="8">
        <v>49</v>
      </c>
      <c r="G758" s="8">
        <v>43</v>
      </c>
      <c r="H758" s="8">
        <v>29</v>
      </c>
      <c r="I758" s="8">
        <v>45</v>
      </c>
      <c r="J758" s="8">
        <v>30</v>
      </c>
      <c r="U758" s="22"/>
      <c r="V758" s="22"/>
      <c r="W758" s="22"/>
      <c r="X758" s="22"/>
      <c r="Y758" s="22"/>
      <c r="Z758" s="22"/>
    </row>
    <row r="759" spans="2:26" ht="15.75" hidden="1">
      <c r="B759" s="24" t="s">
        <v>139</v>
      </c>
      <c r="C759" s="8">
        <v>10</v>
      </c>
      <c r="D759" s="8">
        <v>9</v>
      </c>
      <c r="E759" s="8">
        <v>11</v>
      </c>
      <c r="F759" s="8">
        <v>10</v>
      </c>
      <c r="G759" s="8" t="e">
        <f>NA()</f>
        <v>#N/A</v>
      </c>
      <c r="H759" s="8">
        <v>7</v>
      </c>
      <c r="I759" s="8">
        <v>12</v>
      </c>
      <c r="J759" s="8">
        <v>10</v>
      </c>
      <c r="U759" s="22"/>
      <c r="V759" s="22"/>
      <c r="W759" s="22"/>
      <c r="X759" s="22"/>
      <c r="Y759" s="22"/>
      <c r="Z759" s="22"/>
    </row>
    <row r="760" spans="2:26" ht="15.75" hidden="1">
      <c r="B760" s="24" t="s">
        <v>52</v>
      </c>
      <c r="C760" s="8">
        <v>25</v>
      </c>
      <c r="D760" s="8">
        <v>21</v>
      </c>
      <c r="E760" s="8">
        <v>32</v>
      </c>
      <c r="F760" s="8">
        <v>23</v>
      </c>
      <c r="G760" s="8" t="e">
        <f>NA()</f>
        <v>#N/A</v>
      </c>
      <c r="H760" s="8">
        <v>16</v>
      </c>
      <c r="I760" s="8">
        <v>33</v>
      </c>
      <c r="J760" s="8">
        <v>31</v>
      </c>
      <c r="U760" s="22"/>
      <c r="V760" s="22"/>
      <c r="W760" s="22"/>
      <c r="X760" s="22"/>
      <c r="Y760" s="22"/>
      <c r="Z760" s="22"/>
    </row>
    <row r="761" spans="2:26" ht="15.75" hidden="1">
      <c r="B761" s="24" t="s">
        <v>141</v>
      </c>
      <c r="C761" s="8">
        <v>67</v>
      </c>
      <c r="D761" s="8">
        <v>56</v>
      </c>
      <c r="E761" s="8">
        <v>46</v>
      </c>
      <c r="F761" s="8">
        <v>73</v>
      </c>
      <c r="G761" s="8">
        <v>77</v>
      </c>
      <c r="H761" s="8">
        <v>62</v>
      </c>
      <c r="I761" s="8">
        <v>72</v>
      </c>
      <c r="J761" s="8">
        <v>44</v>
      </c>
      <c r="U761" s="22"/>
      <c r="V761" s="22"/>
      <c r="W761" s="22"/>
      <c r="X761" s="22"/>
      <c r="Y761" s="22"/>
      <c r="Z761" s="22"/>
    </row>
    <row r="762" spans="2:26" ht="15.75" hidden="1">
      <c r="B762" s="24" t="s">
        <v>142</v>
      </c>
      <c r="C762" s="8">
        <v>43</v>
      </c>
      <c r="D762" s="8">
        <v>36</v>
      </c>
      <c r="E762" s="8">
        <v>32</v>
      </c>
      <c r="F762" s="8">
        <v>49</v>
      </c>
      <c r="G762" s="8">
        <v>62</v>
      </c>
      <c r="H762" s="8">
        <v>34</v>
      </c>
      <c r="I762" s="8">
        <v>51</v>
      </c>
      <c r="J762" s="8">
        <v>30</v>
      </c>
      <c r="U762" s="22"/>
      <c r="V762" s="22"/>
      <c r="W762" s="22"/>
      <c r="X762" s="22"/>
      <c r="Y762" s="22"/>
      <c r="Z762" s="22"/>
    </row>
    <row r="763" spans="2:26" ht="15.75" hidden="1">
      <c r="B763" s="24" t="s">
        <v>143</v>
      </c>
      <c r="C763" s="8">
        <v>57</v>
      </c>
      <c r="D763" s="8">
        <v>39</v>
      </c>
      <c r="E763" s="8">
        <v>35</v>
      </c>
      <c r="F763" s="8">
        <v>60</v>
      </c>
      <c r="G763" s="8">
        <v>64</v>
      </c>
      <c r="H763" s="8">
        <v>50</v>
      </c>
      <c r="I763" s="8">
        <v>63</v>
      </c>
      <c r="J763" s="8">
        <v>32</v>
      </c>
      <c r="U763" s="22"/>
      <c r="V763" s="22"/>
      <c r="W763" s="22"/>
      <c r="X763" s="22"/>
      <c r="Y763" s="22"/>
      <c r="Z763" s="22"/>
    </row>
    <row r="764" spans="2:26" ht="15.75" hidden="1">
      <c r="B764" s="24" t="s">
        <v>144</v>
      </c>
      <c r="C764" s="8">
        <v>47</v>
      </c>
      <c r="D764" s="8">
        <v>37</v>
      </c>
      <c r="E764" s="8">
        <v>31</v>
      </c>
      <c r="F764" s="8">
        <v>57</v>
      </c>
      <c r="G764" s="8">
        <v>38</v>
      </c>
      <c r="H764" s="8">
        <v>39</v>
      </c>
      <c r="I764" s="8">
        <v>56</v>
      </c>
      <c r="J764" s="8">
        <v>30</v>
      </c>
      <c r="U764" s="22"/>
      <c r="V764" s="22"/>
      <c r="W764" s="22"/>
      <c r="X764" s="22"/>
      <c r="Y764" s="22"/>
      <c r="Z764" s="22"/>
    </row>
    <row r="765" spans="2:26" ht="15.75" hidden="1">
      <c r="B765" s="24" t="s">
        <v>145</v>
      </c>
      <c r="C765" s="8">
        <v>59</v>
      </c>
      <c r="D765" s="8">
        <v>45</v>
      </c>
      <c r="E765" s="8">
        <v>45</v>
      </c>
      <c r="F765" s="8">
        <v>62</v>
      </c>
      <c r="G765" s="8">
        <v>73</v>
      </c>
      <c r="H765" s="8">
        <v>49</v>
      </c>
      <c r="I765" s="8">
        <v>70</v>
      </c>
      <c r="J765" s="8">
        <v>51</v>
      </c>
      <c r="U765" s="22"/>
      <c r="V765" s="22"/>
      <c r="W765" s="22"/>
      <c r="X765" s="22"/>
      <c r="Y765" s="22"/>
      <c r="Z765" s="22"/>
    </row>
    <row r="766" spans="2:26" ht="15.75" hidden="1">
      <c r="B766" s="14" t="s">
        <v>29</v>
      </c>
      <c r="C766" s="6"/>
      <c r="D766" s="6"/>
      <c r="E766" s="6"/>
      <c r="F766" s="6"/>
      <c r="G766" s="6"/>
      <c r="H766" s="6"/>
      <c r="I766" s="6"/>
      <c r="J766" s="6"/>
      <c r="K766" s="6"/>
      <c r="L766" s="14"/>
      <c r="U766" s="22"/>
      <c r="V766" s="22"/>
      <c r="W766" s="22"/>
      <c r="X766" s="22"/>
      <c r="Y766" s="22"/>
      <c r="Z766" s="22"/>
    </row>
    <row r="767" spans="2:26" s="27" customFormat="1" ht="15.75" hidden="1">
      <c r="B767" s="14"/>
      <c r="C767" s="6"/>
      <c r="D767" s="6"/>
      <c r="E767" s="6"/>
      <c r="F767" s="6"/>
      <c r="G767" s="6"/>
      <c r="H767" s="6"/>
      <c r="I767" s="6"/>
      <c r="J767" s="36"/>
      <c r="K767" s="36"/>
      <c r="L767" s="26"/>
      <c r="U767" s="22"/>
      <c r="V767" s="22"/>
      <c r="W767" s="22"/>
      <c r="X767" s="22"/>
      <c r="Y767" s="22"/>
      <c r="Z767" s="22"/>
    </row>
    <row r="768" spans="2:26" ht="15" customHeight="1" hidden="1">
      <c r="B768" s="380" t="s">
        <v>189</v>
      </c>
      <c r="C768" s="380"/>
      <c r="D768" s="380"/>
      <c r="E768" s="380"/>
      <c r="F768" s="380"/>
      <c r="G768" s="380"/>
      <c r="H768" s="380"/>
      <c r="I768" s="380"/>
      <c r="J768" s="380"/>
      <c r="K768" s="380"/>
      <c r="L768" s="380"/>
      <c r="M768" s="320"/>
      <c r="U768" s="22"/>
      <c r="V768" s="22"/>
      <c r="W768" s="22"/>
      <c r="X768" s="22"/>
      <c r="Y768" s="22"/>
      <c r="Z768" s="22"/>
    </row>
    <row r="769" spans="2:26" ht="15" customHeight="1" hidden="1">
      <c r="B769" s="10"/>
      <c r="C769" s="10" t="s">
        <v>51</v>
      </c>
      <c r="D769" s="10" t="s">
        <v>62</v>
      </c>
      <c r="E769" s="10" t="s">
        <v>157</v>
      </c>
      <c r="F769" s="10" t="s">
        <v>63</v>
      </c>
      <c r="G769" s="10" t="s">
        <v>101</v>
      </c>
      <c r="H769" s="10" t="s">
        <v>100</v>
      </c>
      <c r="I769" s="10" t="s">
        <v>97</v>
      </c>
      <c r="J769" s="10" t="s">
        <v>92</v>
      </c>
      <c r="U769" s="22"/>
      <c r="V769" s="22"/>
      <c r="W769" s="22"/>
      <c r="X769" s="22"/>
      <c r="Y769" s="22"/>
      <c r="Z769" s="22"/>
    </row>
    <row r="770" spans="2:26" ht="15.75" hidden="1">
      <c r="B770" s="9" t="s">
        <v>53</v>
      </c>
      <c r="C770" s="8">
        <v>29</v>
      </c>
      <c r="D770" s="8">
        <v>19</v>
      </c>
      <c r="E770" s="8">
        <v>20</v>
      </c>
      <c r="F770" s="8">
        <v>36</v>
      </c>
      <c r="G770" s="8">
        <v>43</v>
      </c>
      <c r="H770" s="8">
        <v>22</v>
      </c>
      <c r="I770" s="8">
        <v>35</v>
      </c>
      <c r="J770" s="8">
        <v>17</v>
      </c>
      <c r="K770" s="6"/>
      <c r="L770" s="14"/>
      <c r="U770" s="22"/>
      <c r="V770" s="22"/>
      <c r="W770" s="22"/>
      <c r="X770" s="22"/>
      <c r="Y770" s="22"/>
      <c r="Z770" s="22"/>
    </row>
    <row r="771" spans="2:26" ht="15.75" hidden="1">
      <c r="B771" s="9" t="s">
        <v>64</v>
      </c>
      <c r="C771" s="8">
        <v>32</v>
      </c>
      <c r="D771" s="8">
        <v>21</v>
      </c>
      <c r="E771" s="8">
        <v>20</v>
      </c>
      <c r="F771" s="8">
        <v>42</v>
      </c>
      <c r="G771" s="8">
        <v>45</v>
      </c>
      <c r="H771" s="8">
        <v>26</v>
      </c>
      <c r="I771" s="8">
        <v>39</v>
      </c>
      <c r="J771" s="8">
        <v>19</v>
      </c>
      <c r="U771" s="22"/>
      <c r="V771" s="22"/>
      <c r="W771" s="22"/>
      <c r="X771" s="22"/>
      <c r="Y771" s="22"/>
      <c r="Z771" s="22"/>
    </row>
    <row r="772" spans="2:26" ht="15.75" hidden="1">
      <c r="B772" s="9" t="s">
        <v>65</v>
      </c>
      <c r="C772" s="8">
        <v>30</v>
      </c>
      <c r="D772" s="8">
        <v>20</v>
      </c>
      <c r="E772" s="8">
        <v>20</v>
      </c>
      <c r="F772" s="8">
        <v>34</v>
      </c>
      <c r="G772" s="8">
        <v>36</v>
      </c>
      <c r="H772" s="8">
        <v>24</v>
      </c>
      <c r="I772" s="8">
        <v>36</v>
      </c>
      <c r="J772" s="8">
        <v>17</v>
      </c>
      <c r="U772" s="22"/>
      <c r="V772" s="22"/>
      <c r="W772" s="22"/>
      <c r="X772" s="22"/>
      <c r="Y772" s="22"/>
      <c r="Z772" s="22"/>
    </row>
    <row r="773" spans="2:26" ht="15" customHeight="1" hidden="1">
      <c r="B773" s="24" t="s">
        <v>34</v>
      </c>
      <c r="C773" s="40">
        <v>22</v>
      </c>
      <c r="D773" s="8">
        <v>13</v>
      </c>
      <c r="E773" s="8">
        <v>20</v>
      </c>
      <c r="F773" s="8">
        <v>38</v>
      </c>
      <c r="G773" s="8">
        <v>50</v>
      </c>
      <c r="H773" s="8">
        <v>18</v>
      </c>
      <c r="I773" s="8">
        <v>26</v>
      </c>
      <c r="J773" s="8">
        <v>14</v>
      </c>
      <c r="U773" s="22"/>
      <c r="V773" s="22"/>
      <c r="W773" s="22"/>
      <c r="X773" s="22"/>
      <c r="Y773" s="22"/>
      <c r="Z773" s="22"/>
    </row>
    <row r="774" spans="2:26" ht="15.75" hidden="1">
      <c r="B774" s="24" t="s">
        <v>60</v>
      </c>
      <c r="C774" s="40">
        <v>21</v>
      </c>
      <c r="D774" s="8">
        <v>19</v>
      </c>
      <c r="E774" s="8">
        <v>18</v>
      </c>
      <c r="F774" s="8">
        <v>42</v>
      </c>
      <c r="G774" s="8">
        <v>41</v>
      </c>
      <c r="H774" s="8">
        <v>16</v>
      </c>
      <c r="I774" s="8">
        <v>25</v>
      </c>
      <c r="J774" s="8">
        <v>18</v>
      </c>
      <c r="U774" s="22"/>
      <c r="V774" s="22"/>
      <c r="W774" s="22"/>
      <c r="X774" s="22"/>
      <c r="Y774" s="22"/>
      <c r="Z774" s="22"/>
    </row>
    <row r="775" spans="2:26" ht="15.75" hidden="1">
      <c r="B775" s="24" t="s">
        <v>134</v>
      </c>
      <c r="C775" s="8">
        <v>25</v>
      </c>
      <c r="D775" s="8">
        <v>15</v>
      </c>
      <c r="E775" s="8">
        <v>15</v>
      </c>
      <c r="F775" s="8">
        <v>30</v>
      </c>
      <c r="G775" s="8">
        <v>25</v>
      </c>
      <c r="H775" s="8">
        <v>19</v>
      </c>
      <c r="I775" s="8">
        <v>32</v>
      </c>
      <c r="J775" s="8">
        <v>12</v>
      </c>
      <c r="U775" s="22"/>
      <c r="V775" s="22"/>
      <c r="W775" s="22"/>
      <c r="X775" s="22"/>
      <c r="Y775" s="22"/>
      <c r="Z775" s="22"/>
    </row>
    <row r="776" spans="2:26" ht="15.75" hidden="1">
      <c r="B776" s="24" t="s">
        <v>135</v>
      </c>
      <c r="C776" s="8">
        <v>25</v>
      </c>
      <c r="D776" s="8">
        <v>22</v>
      </c>
      <c r="E776" s="8">
        <v>25</v>
      </c>
      <c r="F776" s="8">
        <v>38</v>
      </c>
      <c r="G776" s="8" t="e">
        <f>NA()</f>
        <v>#N/A</v>
      </c>
      <c r="H776" s="8">
        <v>18</v>
      </c>
      <c r="I776" s="8">
        <v>30</v>
      </c>
      <c r="J776" s="8">
        <v>11</v>
      </c>
      <c r="U776" s="22"/>
      <c r="V776" s="22"/>
      <c r="W776" s="22"/>
      <c r="X776" s="22"/>
      <c r="Y776" s="22"/>
      <c r="Z776" s="22"/>
    </row>
    <row r="777" spans="2:26" ht="15.75" hidden="1">
      <c r="B777" s="24" t="s">
        <v>136</v>
      </c>
      <c r="C777" s="8">
        <v>21</v>
      </c>
      <c r="D777" s="8">
        <v>16</v>
      </c>
      <c r="E777" s="8">
        <v>16</v>
      </c>
      <c r="F777" s="8">
        <v>32</v>
      </c>
      <c r="G777" s="8">
        <v>30</v>
      </c>
      <c r="H777" s="8">
        <v>17</v>
      </c>
      <c r="I777" s="8">
        <v>25</v>
      </c>
      <c r="J777" s="8">
        <v>12</v>
      </c>
      <c r="U777" s="22"/>
      <c r="V777" s="22"/>
      <c r="W777" s="22"/>
      <c r="X777" s="22"/>
      <c r="Y777" s="22"/>
      <c r="Z777" s="22"/>
    </row>
    <row r="778" spans="2:26" ht="15.75" hidden="1">
      <c r="B778" s="24" t="s">
        <v>47</v>
      </c>
      <c r="C778" s="8">
        <v>22</v>
      </c>
      <c r="D778" s="8">
        <v>15</v>
      </c>
      <c r="E778" s="8">
        <v>20</v>
      </c>
      <c r="F778" s="8">
        <v>35</v>
      </c>
      <c r="G778" s="8">
        <v>23</v>
      </c>
      <c r="H778" s="8">
        <v>17</v>
      </c>
      <c r="I778" s="8">
        <v>26</v>
      </c>
      <c r="J778" s="8">
        <v>18</v>
      </c>
      <c r="U778" s="22"/>
      <c r="V778" s="22"/>
      <c r="W778" s="22"/>
      <c r="X778" s="22"/>
      <c r="Y778" s="22"/>
      <c r="Z778" s="22"/>
    </row>
    <row r="779" spans="2:26" ht="15.75" hidden="1">
      <c r="B779" s="24" t="s">
        <v>138</v>
      </c>
      <c r="C779" s="8">
        <v>34</v>
      </c>
      <c r="D779" s="8">
        <v>32</v>
      </c>
      <c r="E779" s="8">
        <v>27</v>
      </c>
      <c r="F779" s="8">
        <v>41</v>
      </c>
      <c r="G779" s="8">
        <v>40</v>
      </c>
      <c r="H779" s="8">
        <v>29</v>
      </c>
      <c r="I779" s="8">
        <v>38</v>
      </c>
      <c r="J779" s="8">
        <v>28</v>
      </c>
      <c r="U779" s="22"/>
      <c r="V779" s="22"/>
      <c r="W779" s="22"/>
      <c r="X779" s="22"/>
      <c r="Y779" s="22"/>
      <c r="Z779" s="22"/>
    </row>
    <row r="780" spans="2:26" ht="15.75" hidden="1">
      <c r="B780" s="24" t="s">
        <v>139</v>
      </c>
      <c r="C780" s="8">
        <v>13</v>
      </c>
      <c r="D780" s="8">
        <v>12</v>
      </c>
      <c r="E780" s="8">
        <v>14</v>
      </c>
      <c r="F780" s="8">
        <v>21</v>
      </c>
      <c r="G780" s="8" t="e">
        <f>NA()</f>
        <v>#N/A</v>
      </c>
      <c r="H780" s="8">
        <v>8</v>
      </c>
      <c r="I780" s="8">
        <v>18</v>
      </c>
      <c r="J780" s="8">
        <v>14</v>
      </c>
      <c r="U780" s="22"/>
      <c r="V780" s="22"/>
      <c r="W780" s="22"/>
      <c r="X780" s="22"/>
      <c r="Y780" s="22"/>
      <c r="Z780" s="22"/>
    </row>
    <row r="781" spans="2:26" ht="15.75" hidden="1">
      <c r="B781" s="24" t="s">
        <v>52</v>
      </c>
      <c r="C781" s="8">
        <v>20</v>
      </c>
      <c r="D781" s="8">
        <v>11</v>
      </c>
      <c r="E781" s="8">
        <v>9</v>
      </c>
      <c r="F781" s="8">
        <v>24</v>
      </c>
      <c r="G781" s="8" t="e">
        <f>NA()</f>
        <v>#N/A</v>
      </c>
      <c r="H781" s="8">
        <v>17</v>
      </c>
      <c r="I781" s="8">
        <v>24</v>
      </c>
      <c r="J781" s="8">
        <v>11</v>
      </c>
      <c r="U781" s="22"/>
      <c r="V781" s="22"/>
      <c r="W781" s="22"/>
      <c r="X781" s="22"/>
      <c r="Y781" s="22"/>
      <c r="Z781" s="22"/>
    </row>
    <row r="782" spans="2:26" ht="15.75" hidden="1">
      <c r="B782" s="24" t="s">
        <v>141</v>
      </c>
      <c r="C782" s="8">
        <v>40</v>
      </c>
      <c r="D782" s="8">
        <v>30</v>
      </c>
      <c r="E782" s="8">
        <v>16</v>
      </c>
      <c r="F782" s="8">
        <v>48</v>
      </c>
      <c r="G782" s="8">
        <v>30</v>
      </c>
      <c r="H782" s="8">
        <v>30</v>
      </c>
      <c r="I782" s="8">
        <v>50</v>
      </c>
      <c r="J782" s="8">
        <v>14</v>
      </c>
      <c r="U782" s="22"/>
      <c r="V782" s="22"/>
      <c r="W782" s="22"/>
      <c r="X782" s="22"/>
      <c r="Y782" s="22"/>
      <c r="Z782" s="22"/>
    </row>
    <row r="783" spans="2:26" ht="15.75" hidden="1">
      <c r="B783" s="24" t="s">
        <v>142</v>
      </c>
      <c r="C783" s="8">
        <v>29</v>
      </c>
      <c r="D783" s="8">
        <v>22</v>
      </c>
      <c r="E783" s="8">
        <v>21</v>
      </c>
      <c r="F783" s="8">
        <v>33</v>
      </c>
      <c r="G783" s="8">
        <v>44</v>
      </c>
      <c r="H783" s="8">
        <v>21</v>
      </c>
      <c r="I783" s="8">
        <v>36</v>
      </c>
      <c r="J783" s="8">
        <v>18</v>
      </c>
      <c r="U783" s="22"/>
      <c r="V783" s="22"/>
      <c r="W783" s="22"/>
      <c r="X783" s="22"/>
      <c r="Y783" s="22"/>
      <c r="Z783" s="22"/>
    </row>
    <row r="784" spans="2:26" ht="15.75" hidden="1">
      <c r="B784" s="24" t="s">
        <v>143</v>
      </c>
      <c r="C784" s="8">
        <v>41</v>
      </c>
      <c r="D784" s="8">
        <v>20</v>
      </c>
      <c r="E784" s="8">
        <v>15</v>
      </c>
      <c r="F784" s="8">
        <v>43</v>
      </c>
      <c r="G784" s="8">
        <v>55</v>
      </c>
      <c r="H784" s="8">
        <v>35</v>
      </c>
      <c r="I784" s="8">
        <v>47</v>
      </c>
      <c r="J784" s="8">
        <v>19</v>
      </c>
      <c r="U784" s="22"/>
      <c r="V784" s="22"/>
      <c r="W784" s="22"/>
      <c r="X784" s="22"/>
      <c r="Y784" s="22"/>
      <c r="Z784" s="22"/>
    </row>
    <row r="785" spans="2:26" ht="15.75" hidden="1">
      <c r="B785" s="24" t="s">
        <v>144</v>
      </c>
      <c r="C785" s="8">
        <v>41</v>
      </c>
      <c r="D785" s="8">
        <v>22</v>
      </c>
      <c r="E785" s="8">
        <v>23</v>
      </c>
      <c r="F785" s="8">
        <v>50</v>
      </c>
      <c r="G785" s="8">
        <v>44</v>
      </c>
      <c r="H785" s="8">
        <v>32</v>
      </c>
      <c r="I785" s="8">
        <v>49</v>
      </c>
      <c r="J785" s="8">
        <v>22</v>
      </c>
      <c r="U785" s="22"/>
      <c r="V785" s="22"/>
      <c r="W785" s="22"/>
      <c r="X785" s="22"/>
      <c r="Y785" s="22"/>
      <c r="Z785" s="22"/>
    </row>
    <row r="786" spans="2:26" ht="15.75" hidden="1">
      <c r="B786" s="24" t="s">
        <v>145</v>
      </c>
      <c r="C786" s="8">
        <v>49</v>
      </c>
      <c r="D786" s="8">
        <v>29</v>
      </c>
      <c r="E786" s="8">
        <v>48</v>
      </c>
      <c r="F786" s="8">
        <v>51</v>
      </c>
      <c r="G786" s="8">
        <v>40</v>
      </c>
      <c r="H786" s="8">
        <v>39</v>
      </c>
      <c r="I786" s="8">
        <v>61</v>
      </c>
      <c r="J786" s="8">
        <v>41</v>
      </c>
      <c r="U786" s="22"/>
      <c r="V786" s="22"/>
      <c r="W786" s="22"/>
      <c r="X786" s="22"/>
      <c r="Y786" s="22"/>
      <c r="Z786" s="22"/>
    </row>
    <row r="787" spans="2:26" ht="15.75" hidden="1">
      <c r="B787" s="14" t="s">
        <v>67</v>
      </c>
      <c r="C787" s="6"/>
      <c r="D787" s="6"/>
      <c r="E787" s="6"/>
      <c r="F787" s="6"/>
      <c r="G787" s="6"/>
      <c r="H787" s="6"/>
      <c r="I787" s="6"/>
      <c r="J787" s="6"/>
      <c r="K787" s="6"/>
      <c r="L787" s="14"/>
      <c r="U787" s="22"/>
      <c r="V787" s="22"/>
      <c r="W787" s="22"/>
      <c r="X787" s="22"/>
      <c r="Y787" s="22"/>
      <c r="Z787" s="22"/>
    </row>
    <row r="788" spans="2:26" s="27" customFormat="1" ht="15.75" hidden="1">
      <c r="B788" s="14"/>
      <c r="C788" s="6"/>
      <c r="D788" s="6"/>
      <c r="E788" s="6"/>
      <c r="F788" s="6"/>
      <c r="G788" s="6"/>
      <c r="H788" s="6"/>
      <c r="I788" s="6"/>
      <c r="J788" s="36"/>
      <c r="K788" s="36"/>
      <c r="L788" s="26"/>
      <c r="U788" s="22"/>
      <c r="V788" s="22"/>
      <c r="W788" s="22"/>
      <c r="X788" s="22"/>
      <c r="Y788" s="22"/>
      <c r="Z788" s="22"/>
    </row>
    <row r="789" spans="2:26" s="151" customFormat="1" ht="15" customHeight="1" hidden="1">
      <c r="B789" s="380" t="s">
        <v>310</v>
      </c>
      <c r="C789" s="380"/>
      <c r="D789" s="380"/>
      <c r="E789" s="380"/>
      <c r="F789" s="380"/>
      <c r="G789" s="380"/>
      <c r="H789" s="380"/>
      <c r="I789" s="380"/>
      <c r="J789" s="380"/>
      <c r="K789" s="380"/>
      <c r="L789" s="380"/>
      <c r="M789" s="320"/>
      <c r="U789" s="22"/>
      <c r="V789" s="22"/>
      <c r="W789" s="22"/>
      <c r="X789" s="22"/>
      <c r="Y789" s="22"/>
      <c r="Z789" s="22"/>
    </row>
    <row r="790" spans="2:26" s="151" customFormat="1" ht="15" customHeight="1" hidden="1">
      <c r="B790" s="10"/>
      <c r="C790" s="10" t="s">
        <v>51</v>
      </c>
      <c r="D790" s="10" t="s">
        <v>62</v>
      </c>
      <c r="E790" s="10" t="s">
        <v>157</v>
      </c>
      <c r="F790" s="10" t="s">
        <v>63</v>
      </c>
      <c r="G790" s="10" t="s">
        <v>101</v>
      </c>
      <c r="H790" s="10" t="s">
        <v>100</v>
      </c>
      <c r="I790" s="10" t="s">
        <v>97</v>
      </c>
      <c r="J790" s="10" t="s">
        <v>92</v>
      </c>
      <c r="U790" s="22"/>
      <c r="V790" s="22"/>
      <c r="W790" s="22"/>
      <c r="X790" s="22"/>
      <c r="Y790" s="22"/>
      <c r="Z790" s="22"/>
    </row>
    <row r="791" spans="2:26" s="151" customFormat="1" ht="15.75" hidden="1">
      <c r="B791" s="9" t="s">
        <v>53</v>
      </c>
      <c r="C791" s="9">
        <v>66</v>
      </c>
      <c r="D791" s="9">
        <v>49</v>
      </c>
      <c r="E791" s="9">
        <v>58</v>
      </c>
      <c r="F791" s="9">
        <v>78</v>
      </c>
      <c r="G791" s="9">
        <v>86</v>
      </c>
      <c r="H791" s="9">
        <v>67</v>
      </c>
      <c r="I791" s="9">
        <v>64</v>
      </c>
      <c r="J791" s="9">
        <v>55</v>
      </c>
      <c r="U791" s="22"/>
      <c r="V791" s="22"/>
      <c r="W791" s="22"/>
      <c r="X791" s="22"/>
      <c r="Y791" s="22"/>
      <c r="Z791" s="22"/>
    </row>
    <row r="792" spans="2:26" s="151" customFormat="1" ht="15.75" hidden="1">
      <c r="B792" s="9" t="s">
        <v>64</v>
      </c>
      <c r="C792" s="9">
        <v>67</v>
      </c>
      <c r="D792" s="9">
        <v>49</v>
      </c>
      <c r="E792" s="9">
        <v>58</v>
      </c>
      <c r="F792" s="9">
        <v>81</v>
      </c>
      <c r="G792" s="9">
        <v>87</v>
      </c>
      <c r="H792" s="9">
        <v>69</v>
      </c>
      <c r="I792" s="9">
        <v>66</v>
      </c>
      <c r="J792" s="9">
        <v>55</v>
      </c>
      <c r="U792" s="22"/>
      <c r="V792" s="22"/>
      <c r="W792" s="22"/>
      <c r="X792" s="22"/>
      <c r="Y792" s="22"/>
      <c r="Z792" s="22"/>
    </row>
    <row r="793" spans="2:26" s="151" customFormat="1" ht="15.75" hidden="1">
      <c r="B793" s="9" t="s">
        <v>65</v>
      </c>
      <c r="C793" s="9">
        <v>68</v>
      </c>
      <c r="D793" s="9">
        <v>47</v>
      </c>
      <c r="E793" s="9">
        <v>55</v>
      </c>
      <c r="F793" s="9">
        <v>77</v>
      </c>
      <c r="G793" s="9">
        <v>84</v>
      </c>
      <c r="H793" s="9">
        <v>69</v>
      </c>
      <c r="I793" s="9">
        <v>66</v>
      </c>
      <c r="J793" s="9">
        <v>53</v>
      </c>
      <c r="U793" s="22"/>
      <c r="V793" s="22"/>
      <c r="W793" s="22"/>
      <c r="X793" s="22"/>
      <c r="Y793" s="22"/>
      <c r="Z793" s="22"/>
    </row>
    <row r="794" spans="2:26" s="151" customFormat="1" ht="15" customHeight="1" hidden="1">
      <c r="B794" s="24" t="s">
        <v>34</v>
      </c>
      <c r="C794" s="9">
        <v>52</v>
      </c>
      <c r="D794" s="9">
        <v>46</v>
      </c>
      <c r="E794" s="9">
        <v>57</v>
      </c>
      <c r="F794" s="9">
        <v>78</v>
      </c>
      <c r="G794" s="9">
        <v>100</v>
      </c>
      <c r="H794" s="9">
        <v>52</v>
      </c>
      <c r="I794" s="9">
        <v>53</v>
      </c>
      <c r="J794" s="9">
        <v>47</v>
      </c>
      <c r="U794" s="22"/>
      <c r="V794" s="22"/>
      <c r="W794" s="22"/>
      <c r="X794" s="22"/>
      <c r="Y794" s="22"/>
      <c r="Z794" s="22"/>
    </row>
    <row r="795" spans="2:26" s="151" customFormat="1" ht="15.75" hidden="1">
      <c r="B795" s="24" t="s">
        <v>60</v>
      </c>
      <c r="C795" s="9">
        <v>58</v>
      </c>
      <c r="D795" s="9">
        <v>49</v>
      </c>
      <c r="E795" s="9">
        <v>60</v>
      </c>
      <c r="F795" s="9">
        <v>83</v>
      </c>
      <c r="G795" s="9">
        <v>80</v>
      </c>
      <c r="H795" s="9">
        <v>59</v>
      </c>
      <c r="I795" s="9">
        <v>58</v>
      </c>
      <c r="J795" s="9">
        <v>56</v>
      </c>
      <c r="U795" s="22"/>
      <c r="V795" s="22"/>
      <c r="W795" s="22"/>
      <c r="X795" s="22"/>
      <c r="Y795" s="22"/>
      <c r="Z795" s="22"/>
    </row>
    <row r="796" spans="2:26" s="151" customFormat="1" ht="15.75" hidden="1">
      <c r="B796" s="24" t="s">
        <v>134</v>
      </c>
      <c r="C796" s="9">
        <v>66</v>
      </c>
      <c r="D796" s="9">
        <v>49</v>
      </c>
      <c r="E796" s="9">
        <v>49</v>
      </c>
      <c r="F796" s="9">
        <v>77</v>
      </c>
      <c r="G796" s="9">
        <v>97</v>
      </c>
      <c r="H796" s="9">
        <v>71</v>
      </c>
      <c r="I796" s="9">
        <v>63</v>
      </c>
      <c r="J796" s="9">
        <v>46</v>
      </c>
      <c r="U796" s="22"/>
      <c r="V796" s="22"/>
      <c r="W796" s="22"/>
      <c r="X796" s="22"/>
      <c r="Y796" s="22"/>
      <c r="Z796" s="22"/>
    </row>
    <row r="797" spans="2:26" s="151" customFormat="1" ht="15.75" hidden="1">
      <c r="B797" s="24" t="s">
        <v>135</v>
      </c>
      <c r="C797" s="9">
        <v>52</v>
      </c>
      <c r="D797" s="9">
        <v>50</v>
      </c>
      <c r="E797" s="9">
        <v>57</v>
      </c>
      <c r="F797" s="9">
        <v>70</v>
      </c>
      <c r="G797" s="9" t="e">
        <f>NA()</f>
        <v>#N/A</v>
      </c>
      <c r="H797" s="9">
        <v>51</v>
      </c>
      <c r="I797" s="9">
        <v>53</v>
      </c>
      <c r="J797" s="9">
        <v>49</v>
      </c>
      <c r="U797" s="22"/>
      <c r="V797" s="22"/>
      <c r="W797" s="22"/>
      <c r="X797" s="22"/>
      <c r="Y797" s="22"/>
      <c r="Z797" s="22"/>
    </row>
    <row r="798" spans="2:26" s="151" customFormat="1" ht="15.75" hidden="1">
      <c r="B798" s="24" t="s">
        <v>136</v>
      </c>
      <c r="C798" s="9">
        <v>51</v>
      </c>
      <c r="D798" s="9">
        <v>44</v>
      </c>
      <c r="E798" s="9">
        <v>55</v>
      </c>
      <c r="F798" s="9">
        <v>67</v>
      </c>
      <c r="G798" s="9">
        <v>69</v>
      </c>
      <c r="H798" s="9">
        <v>55</v>
      </c>
      <c r="I798" s="9">
        <v>47</v>
      </c>
      <c r="J798" s="9">
        <v>46</v>
      </c>
      <c r="U798" s="22"/>
      <c r="V798" s="22"/>
      <c r="W798" s="22"/>
      <c r="X798" s="22"/>
      <c r="Y798" s="22"/>
      <c r="Z798" s="22"/>
    </row>
    <row r="799" spans="2:26" s="151" customFormat="1" ht="15.75" hidden="1">
      <c r="B799" s="24" t="s">
        <v>47</v>
      </c>
      <c r="C799" s="9">
        <v>53</v>
      </c>
      <c r="D799" s="9">
        <v>38</v>
      </c>
      <c r="E799" s="9">
        <v>51</v>
      </c>
      <c r="F799" s="9">
        <v>77</v>
      </c>
      <c r="G799" s="9">
        <v>69</v>
      </c>
      <c r="H799" s="9">
        <v>54</v>
      </c>
      <c r="I799" s="9">
        <v>52</v>
      </c>
      <c r="J799" s="9">
        <v>49</v>
      </c>
      <c r="U799" s="22"/>
      <c r="V799" s="22"/>
      <c r="W799" s="22"/>
      <c r="X799" s="22"/>
      <c r="Y799" s="22"/>
      <c r="Z799" s="22"/>
    </row>
    <row r="800" spans="2:26" s="151" customFormat="1" ht="15.75" hidden="1">
      <c r="B800" s="24" t="s">
        <v>138</v>
      </c>
      <c r="C800" s="9">
        <v>56</v>
      </c>
      <c r="D800" s="9">
        <v>47</v>
      </c>
      <c r="E800" s="9">
        <v>52</v>
      </c>
      <c r="F800" s="9">
        <v>73</v>
      </c>
      <c r="G800" s="9">
        <v>75</v>
      </c>
      <c r="H800" s="9">
        <v>60</v>
      </c>
      <c r="I800" s="9">
        <v>53</v>
      </c>
      <c r="J800" s="9">
        <v>52</v>
      </c>
      <c r="U800" s="22"/>
      <c r="V800" s="22"/>
      <c r="W800" s="22"/>
      <c r="X800" s="22"/>
      <c r="Y800" s="22"/>
      <c r="Z800" s="22"/>
    </row>
    <row r="801" spans="2:26" s="151" customFormat="1" ht="15.75" hidden="1">
      <c r="B801" s="24" t="s">
        <v>139</v>
      </c>
      <c r="C801" s="9">
        <v>38</v>
      </c>
      <c r="D801" s="9">
        <v>37</v>
      </c>
      <c r="E801" s="9">
        <v>44</v>
      </c>
      <c r="F801" s="9">
        <v>30</v>
      </c>
      <c r="G801" s="9" t="e">
        <f>NA()</f>
        <v>#N/A</v>
      </c>
      <c r="H801" s="9">
        <v>37</v>
      </c>
      <c r="I801" s="9">
        <v>38</v>
      </c>
      <c r="J801" s="9">
        <v>35</v>
      </c>
      <c r="U801" s="22"/>
      <c r="V801" s="22"/>
      <c r="W801" s="22"/>
      <c r="X801" s="22"/>
      <c r="Y801" s="22"/>
      <c r="Z801" s="22"/>
    </row>
    <row r="802" spans="2:26" s="151" customFormat="1" ht="15.75" hidden="1">
      <c r="B802" s="24" t="s">
        <v>52</v>
      </c>
      <c r="C802" s="9">
        <v>59</v>
      </c>
      <c r="D802" s="9">
        <v>46</v>
      </c>
      <c r="E802" s="9">
        <v>57</v>
      </c>
      <c r="F802" s="9">
        <v>65</v>
      </c>
      <c r="G802" s="9">
        <v>89</v>
      </c>
      <c r="H802" s="9">
        <v>61</v>
      </c>
      <c r="I802" s="9">
        <v>57</v>
      </c>
      <c r="J802" s="9">
        <v>46</v>
      </c>
      <c r="U802" s="22"/>
      <c r="V802" s="22"/>
      <c r="W802" s="22"/>
      <c r="X802" s="22"/>
      <c r="Y802" s="22"/>
      <c r="Z802" s="22"/>
    </row>
    <row r="803" spans="2:26" s="151" customFormat="1" ht="15.75" hidden="1">
      <c r="B803" s="24" t="s">
        <v>141</v>
      </c>
      <c r="C803" s="9">
        <v>77</v>
      </c>
      <c r="D803" s="9">
        <v>52</v>
      </c>
      <c r="E803" s="9">
        <v>61</v>
      </c>
      <c r="F803" s="9">
        <v>86</v>
      </c>
      <c r="G803" s="9">
        <v>90</v>
      </c>
      <c r="H803" s="9">
        <v>78</v>
      </c>
      <c r="I803" s="9">
        <v>76</v>
      </c>
      <c r="J803" s="9">
        <v>56</v>
      </c>
      <c r="U803" s="22"/>
      <c r="V803" s="22"/>
      <c r="W803" s="22"/>
      <c r="X803" s="22"/>
      <c r="Y803" s="22"/>
      <c r="Z803" s="22"/>
    </row>
    <row r="804" spans="2:26" s="151" customFormat="1" ht="15.75" hidden="1">
      <c r="B804" s="24" t="s">
        <v>142</v>
      </c>
      <c r="C804" s="9">
        <v>62</v>
      </c>
      <c r="D804" s="9">
        <v>49</v>
      </c>
      <c r="E804" s="9">
        <v>56</v>
      </c>
      <c r="F804" s="9">
        <v>76</v>
      </c>
      <c r="G804" s="9">
        <v>74</v>
      </c>
      <c r="H804" s="9">
        <v>62</v>
      </c>
      <c r="I804" s="9">
        <v>61</v>
      </c>
      <c r="J804" s="9">
        <v>54</v>
      </c>
      <c r="U804" s="22"/>
      <c r="V804" s="22"/>
      <c r="W804" s="22"/>
      <c r="X804" s="22"/>
      <c r="Y804" s="22"/>
      <c r="Z804" s="22"/>
    </row>
    <row r="805" spans="2:26" s="151" customFormat="1" ht="15.75" hidden="1">
      <c r="B805" s="24" t="s">
        <v>143</v>
      </c>
      <c r="C805" s="9">
        <v>79</v>
      </c>
      <c r="D805" s="9">
        <v>53</v>
      </c>
      <c r="E805" s="9">
        <v>59</v>
      </c>
      <c r="F805" s="9">
        <v>86</v>
      </c>
      <c r="G805" s="9">
        <v>91</v>
      </c>
      <c r="H805" s="9">
        <v>81</v>
      </c>
      <c r="I805" s="9">
        <v>78</v>
      </c>
      <c r="J805" s="9">
        <v>55</v>
      </c>
      <c r="U805" s="22"/>
      <c r="V805" s="22"/>
      <c r="W805" s="22"/>
      <c r="X805" s="22"/>
      <c r="Y805" s="22"/>
      <c r="Z805" s="22"/>
    </row>
    <row r="806" spans="2:26" s="151" customFormat="1" ht="15.75" hidden="1">
      <c r="B806" s="24" t="s">
        <v>144</v>
      </c>
      <c r="C806" s="9">
        <v>80</v>
      </c>
      <c r="D806" s="9">
        <v>60</v>
      </c>
      <c r="E806" s="9">
        <v>71</v>
      </c>
      <c r="F806" s="9">
        <v>93</v>
      </c>
      <c r="G806" s="9">
        <v>85</v>
      </c>
      <c r="H806" s="9">
        <v>81</v>
      </c>
      <c r="I806" s="9">
        <v>79</v>
      </c>
      <c r="J806" s="9">
        <v>62</v>
      </c>
      <c r="U806" s="22"/>
      <c r="V806" s="22"/>
      <c r="W806" s="22"/>
      <c r="X806" s="22"/>
      <c r="Y806" s="22"/>
      <c r="Z806" s="22"/>
    </row>
    <row r="807" spans="2:26" s="151" customFormat="1" ht="15.75" hidden="1">
      <c r="B807" s="24" t="s">
        <v>145</v>
      </c>
      <c r="C807" s="9">
        <v>72</v>
      </c>
      <c r="D807" s="9">
        <v>66</v>
      </c>
      <c r="E807" s="9">
        <v>69</v>
      </c>
      <c r="F807" s="9">
        <v>73</v>
      </c>
      <c r="G807" s="9">
        <v>88</v>
      </c>
      <c r="H807" s="9">
        <v>70</v>
      </c>
      <c r="I807" s="9">
        <v>73</v>
      </c>
      <c r="J807" s="9">
        <v>67</v>
      </c>
      <c r="U807" s="22"/>
      <c r="V807" s="22"/>
      <c r="W807" s="22"/>
      <c r="X807" s="22"/>
      <c r="Y807" s="22"/>
      <c r="Z807" s="22"/>
    </row>
    <row r="808" spans="2:26" s="151" customFormat="1" ht="15.75" hidden="1">
      <c r="B808" s="14" t="s">
        <v>309</v>
      </c>
      <c r="C808" s="6"/>
      <c r="D808" s="6"/>
      <c r="E808" s="6"/>
      <c r="F808" s="6"/>
      <c r="G808" s="6"/>
      <c r="H808" s="6"/>
      <c r="I808" s="6"/>
      <c r="J808" s="6"/>
      <c r="K808" s="6"/>
      <c r="L808" s="14"/>
      <c r="U808" s="22"/>
      <c r="V808" s="22"/>
      <c r="W808" s="22"/>
      <c r="X808" s="22"/>
      <c r="Y808" s="22"/>
      <c r="Z808" s="22"/>
    </row>
    <row r="809" spans="2:26" s="151" customFormat="1" ht="15.75" hidden="1">
      <c r="B809" s="14"/>
      <c r="C809" s="6"/>
      <c r="D809" s="6"/>
      <c r="E809" s="6"/>
      <c r="F809" s="6"/>
      <c r="G809" s="6"/>
      <c r="H809" s="6"/>
      <c r="I809" s="6"/>
      <c r="J809" s="6"/>
      <c r="K809" s="6"/>
      <c r="L809" s="14"/>
      <c r="U809" s="22"/>
      <c r="V809" s="22"/>
      <c r="W809" s="22"/>
      <c r="X809" s="22"/>
      <c r="Y809" s="22"/>
      <c r="Z809" s="22"/>
    </row>
    <row r="810" spans="2:26" ht="15" customHeight="1" hidden="1">
      <c r="B810" s="380" t="s">
        <v>190</v>
      </c>
      <c r="C810" s="380"/>
      <c r="D810" s="380"/>
      <c r="E810" s="380"/>
      <c r="F810" s="380"/>
      <c r="G810" s="380"/>
      <c r="H810" s="380"/>
      <c r="I810" s="380"/>
      <c r="J810" s="380"/>
      <c r="K810" s="380"/>
      <c r="L810" s="380"/>
      <c r="M810" s="320"/>
      <c r="U810" s="22"/>
      <c r="V810" s="22"/>
      <c r="W810" s="22"/>
      <c r="X810" s="22"/>
      <c r="Y810" s="22"/>
      <c r="Z810" s="22"/>
    </row>
    <row r="811" spans="2:26" ht="15" customHeight="1" hidden="1">
      <c r="B811" s="10"/>
      <c r="C811" s="10" t="s">
        <v>51</v>
      </c>
      <c r="D811" s="10" t="s">
        <v>62</v>
      </c>
      <c r="E811" s="10" t="s">
        <v>157</v>
      </c>
      <c r="F811" s="10" t="s">
        <v>63</v>
      </c>
      <c r="G811" s="10" t="s">
        <v>101</v>
      </c>
      <c r="H811" s="10" t="s">
        <v>100</v>
      </c>
      <c r="I811" s="10" t="s">
        <v>97</v>
      </c>
      <c r="J811" s="10" t="s">
        <v>92</v>
      </c>
      <c r="U811" s="22"/>
      <c r="V811" s="22"/>
      <c r="W811" s="22"/>
      <c r="X811" s="22"/>
      <c r="Y811" s="22"/>
      <c r="Z811" s="22"/>
    </row>
    <row r="812" spans="2:26" ht="15.75" hidden="1">
      <c r="B812" s="9" t="s">
        <v>53</v>
      </c>
      <c r="C812" s="8">
        <v>62</v>
      </c>
      <c r="D812" s="8">
        <v>44</v>
      </c>
      <c r="E812" s="8">
        <v>53</v>
      </c>
      <c r="F812" s="8">
        <v>74</v>
      </c>
      <c r="G812" s="8">
        <v>85</v>
      </c>
      <c r="H812" s="8">
        <v>64</v>
      </c>
      <c r="I812" s="8">
        <v>61</v>
      </c>
      <c r="J812" s="8">
        <v>50</v>
      </c>
      <c r="U812" s="22"/>
      <c r="V812" s="22"/>
      <c r="W812" s="22"/>
      <c r="X812" s="22"/>
      <c r="Y812" s="22"/>
      <c r="Z812" s="22"/>
    </row>
    <row r="813" spans="2:26" ht="15.75" hidden="1">
      <c r="B813" s="9" t="s">
        <v>64</v>
      </c>
      <c r="C813" s="8">
        <v>64</v>
      </c>
      <c r="D813" s="8">
        <v>45</v>
      </c>
      <c r="E813" s="8">
        <v>53</v>
      </c>
      <c r="F813" s="8">
        <v>77</v>
      </c>
      <c r="G813" s="8">
        <v>87</v>
      </c>
      <c r="H813" s="8">
        <v>66</v>
      </c>
      <c r="I813" s="8">
        <v>62</v>
      </c>
      <c r="J813" s="8">
        <v>50</v>
      </c>
      <c r="U813" s="22"/>
      <c r="V813" s="22"/>
      <c r="W813" s="22"/>
      <c r="X813" s="22"/>
      <c r="Y813" s="22"/>
      <c r="Z813" s="22"/>
    </row>
    <row r="814" spans="2:26" ht="15.75" hidden="1">
      <c r="B814" s="9" t="s">
        <v>65</v>
      </c>
      <c r="C814" s="8">
        <v>65</v>
      </c>
      <c r="D814" s="8">
        <v>44</v>
      </c>
      <c r="E814" s="8">
        <v>52</v>
      </c>
      <c r="F814" s="8">
        <v>74</v>
      </c>
      <c r="G814" s="8">
        <v>81</v>
      </c>
      <c r="H814" s="8">
        <v>67</v>
      </c>
      <c r="I814" s="8">
        <v>64</v>
      </c>
      <c r="J814" s="8">
        <v>49</v>
      </c>
      <c r="U814" s="22"/>
      <c r="V814" s="22"/>
      <c r="W814" s="22"/>
      <c r="X814" s="22"/>
      <c r="Y814" s="22"/>
      <c r="Z814" s="22"/>
    </row>
    <row r="815" spans="2:26" ht="15" customHeight="1" hidden="1">
      <c r="B815" s="24" t="s">
        <v>34</v>
      </c>
      <c r="C815" s="40">
        <v>48</v>
      </c>
      <c r="D815" s="8">
        <v>43</v>
      </c>
      <c r="E815" s="8">
        <v>54</v>
      </c>
      <c r="F815" s="8">
        <v>71</v>
      </c>
      <c r="G815" s="8">
        <v>67</v>
      </c>
      <c r="H815" s="8">
        <v>51</v>
      </c>
      <c r="I815" s="8">
        <v>45</v>
      </c>
      <c r="J815" s="8">
        <v>40</v>
      </c>
      <c r="U815" s="22"/>
      <c r="V815" s="22"/>
      <c r="W815" s="22"/>
      <c r="X815" s="22"/>
      <c r="Y815" s="22"/>
      <c r="Z815" s="22"/>
    </row>
    <row r="816" spans="2:26" ht="15.75" hidden="1">
      <c r="B816" s="24" t="s">
        <v>60</v>
      </c>
      <c r="C816" s="40">
        <v>55</v>
      </c>
      <c r="D816" s="8">
        <v>48</v>
      </c>
      <c r="E816" s="8">
        <v>55</v>
      </c>
      <c r="F816" s="8">
        <v>80</v>
      </c>
      <c r="G816" s="8">
        <v>79</v>
      </c>
      <c r="H816" s="8">
        <v>57</v>
      </c>
      <c r="I816" s="8">
        <v>53</v>
      </c>
      <c r="J816" s="8">
        <v>53</v>
      </c>
      <c r="U816" s="22"/>
      <c r="V816" s="22"/>
      <c r="W816" s="22"/>
      <c r="X816" s="22"/>
      <c r="Y816" s="22"/>
      <c r="Z816" s="22"/>
    </row>
    <row r="817" spans="2:26" ht="15.75" hidden="1">
      <c r="B817" s="24" t="s">
        <v>134</v>
      </c>
      <c r="C817" s="8">
        <v>63</v>
      </c>
      <c r="D817" s="8">
        <v>48</v>
      </c>
      <c r="E817" s="8">
        <v>47</v>
      </c>
      <c r="F817" s="8">
        <v>72</v>
      </c>
      <c r="G817" s="8">
        <v>88</v>
      </c>
      <c r="H817" s="8">
        <v>63</v>
      </c>
      <c r="I817" s="8">
        <v>62</v>
      </c>
      <c r="J817" s="8">
        <v>46</v>
      </c>
      <c r="U817" s="22"/>
      <c r="V817" s="22"/>
      <c r="W817" s="22"/>
      <c r="X817" s="22"/>
      <c r="Y817" s="22"/>
      <c r="Z817" s="22"/>
    </row>
    <row r="818" spans="2:26" ht="15.75" hidden="1">
      <c r="B818" s="24" t="s">
        <v>135</v>
      </c>
      <c r="C818" s="8">
        <v>41</v>
      </c>
      <c r="D818" s="8">
        <v>39</v>
      </c>
      <c r="E818" s="8">
        <v>47</v>
      </c>
      <c r="F818" s="8">
        <v>53</v>
      </c>
      <c r="G818" s="8" t="e">
        <f>NA()</f>
        <v>#N/A</v>
      </c>
      <c r="H818" s="8">
        <v>42</v>
      </c>
      <c r="I818" s="8">
        <v>39</v>
      </c>
      <c r="J818" s="8">
        <v>37</v>
      </c>
      <c r="U818" s="22"/>
      <c r="V818" s="22"/>
      <c r="W818" s="22"/>
      <c r="X818" s="22"/>
      <c r="Y818" s="22"/>
      <c r="Z818" s="22"/>
    </row>
    <row r="819" spans="2:26" ht="15.75" hidden="1">
      <c r="B819" s="24" t="s">
        <v>136</v>
      </c>
      <c r="C819" s="8">
        <v>49</v>
      </c>
      <c r="D819" s="8">
        <v>39</v>
      </c>
      <c r="E819" s="8">
        <v>51</v>
      </c>
      <c r="F819" s="8">
        <v>76</v>
      </c>
      <c r="G819" s="8">
        <v>71</v>
      </c>
      <c r="H819" s="8">
        <v>52</v>
      </c>
      <c r="I819" s="8">
        <v>47</v>
      </c>
      <c r="J819" s="8">
        <v>40</v>
      </c>
      <c r="U819" s="22"/>
      <c r="V819" s="22"/>
      <c r="W819" s="22"/>
      <c r="X819" s="22"/>
      <c r="Y819" s="22"/>
      <c r="Z819" s="22"/>
    </row>
    <row r="820" spans="2:26" ht="15.75" hidden="1">
      <c r="B820" s="24" t="s">
        <v>47</v>
      </c>
      <c r="C820" s="8">
        <v>47</v>
      </c>
      <c r="D820" s="8">
        <v>35</v>
      </c>
      <c r="E820" s="8">
        <v>44</v>
      </c>
      <c r="F820" s="8">
        <v>72</v>
      </c>
      <c r="G820" s="8">
        <v>71</v>
      </c>
      <c r="H820" s="8">
        <v>48</v>
      </c>
      <c r="I820" s="8">
        <v>47</v>
      </c>
      <c r="J820" s="8">
        <v>42</v>
      </c>
      <c r="U820" s="22"/>
      <c r="V820" s="22"/>
      <c r="W820" s="22"/>
      <c r="X820" s="22"/>
      <c r="Y820" s="22"/>
      <c r="Z820" s="22"/>
    </row>
    <row r="821" spans="2:26" ht="15.75" hidden="1">
      <c r="B821" s="24" t="s">
        <v>138</v>
      </c>
      <c r="C821" s="8">
        <v>54</v>
      </c>
      <c r="D821" s="8">
        <v>50</v>
      </c>
      <c r="E821" s="8">
        <v>49</v>
      </c>
      <c r="F821" s="8">
        <v>64</v>
      </c>
      <c r="G821" s="8">
        <v>81</v>
      </c>
      <c r="H821" s="8">
        <v>59</v>
      </c>
      <c r="I821" s="8">
        <v>50</v>
      </c>
      <c r="J821" s="8">
        <v>50</v>
      </c>
      <c r="U821" s="22"/>
      <c r="V821" s="22"/>
      <c r="W821" s="22"/>
      <c r="X821" s="22"/>
      <c r="Y821" s="22"/>
      <c r="Z821" s="22"/>
    </row>
    <row r="822" spans="2:26" ht="15.75" hidden="1">
      <c r="B822" s="24" t="s">
        <v>139</v>
      </c>
      <c r="C822" s="8">
        <v>27</v>
      </c>
      <c r="D822" s="8">
        <v>26</v>
      </c>
      <c r="E822" s="8">
        <v>28</v>
      </c>
      <c r="F822" s="8">
        <v>60</v>
      </c>
      <c r="G822" s="8" t="e">
        <f>NA()</f>
        <v>#N/A</v>
      </c>
      <c r="H822" s="8">
        <v>25</v>
      </c>
      <c r="I822" s="8">
        <v>29</v>
      </c>
      <c r="J822" s="8">
        <v>24</v>
      </c>
      <c r="U822" s="22"/>
      <c r="V822" s="22"/>
      <c r="W822" s="22"/>
      <c r="X822" s="22"/>
      <c r="Y822" s="22"/>
      <c r="Z822" s="22"/>
    </row>
    <row r="823" spans="2:26" ht="15.75" hidden="1">
      <c r="B823" s="24" t="s">
        <v>52</v>
      </c>
      <c r="C823" s="8">
        <v>60</v>
      </c>
      <c r="D823" s="8">
        <v>44</v>
      </c>
      <c r="E823" s="8">
        <v>58</v>
      </c>
      <c r="F823" s="8">
        <v>69</v>
      </c>
      <c r="G823" s="8">
        <v>33</v>
      </c>
      <c r="H823" s="8">
        <v>65</v>
      </c>
      <c r="I823" s="8">
        <v>54</v>
      </c>
      <c r="J823" s="8">
        <v>53</v>
      </c>
      <c r="U823" s="22"/>
      <c r="V823" s="22"/>
      <c r="W823" s="22"/>
      <c r="X823" s="22"/>
      <c r="Y823" s="22"/>
      <c r="Z823" s="22"/>
    </row>
    <row r="824" spans="2:26" ht="15.75" hidden="1">
      <c r="B824" s="24" t="s">
        <v>141</v>
      </c>
      <c r="C824" s="8">
        <v>73</v>
      </c>
      <c r="D824" s="8">
        <v>43</v>
      </c>
      <c r="E824" s="8">
        <v>55</v>
      </c>
      <c r="F824" s="8">
        <v>83</v>
      </c>
      <c r="G824" s="8">
        <v>81</v>
      </c>
      <c r="H824" s="8">
        <v>72</v>
      </c>
      <c r="I824" s="8">
        <v>75</v>
      </c>
      <c r="J824" s="8">
        <v>49</v>
      </c>
      <c r="U824" s="22"/>
      <c r="V824" s="22"/>
      <c r="W824" s="22"/>
      <c r="X824" s="22"/>
      <c r="Y824" s="22"/>
      <c r="Z824" s="22"/>
    </row>
    <row r="825" spans="2:26" ht="15.75" hidden="1">
      <c r="B825" s="24" t="s">
        <v>142</v>
      </c>
      <c r="C825" s="8">
        <v>55</v>
      </c>
      <c r="D825" s="8">
        <v>41</v>
      </c>
      <c r="E825" s="8">
        <v>51</v>
      </c>
      <c r="F825" s="8">
        <v>65</v>
      </c>
      <c r="G825" s="8">
        <v>84</v>
      </c>
      <c r="H825" s="8">
        <v>58</v>
      </c>
      <c r="I825" s="8">
        <v>53</v>
      </c>
      <c r="J825" s="8">
        <v>47</v>
      </c>
      <c r="U825" s="22"/>
      <c r="V825" s="22"/>
      <c r="W825" s="22"/>
      <c r="X825" s="22"/>
      <c r="Y825" s="22"/>
      <c r="Z825" s="22"/>
    </row>
    <row r="826" spans="2:26" ht="15.75" hidden="1">
      <c r="B826" s="24" t="s">
        <v>143</v>
      </c>
      <c r="C826" s="8">
        <v>81</v>
      </c>
      <c r="D826" s="8">
        <v>54</v>
      </c>
      <c r="E826" s="8">
        <v>56</v>
      </c>
      <c r="F826" s="8">
        <v>86</v>
      </c>
      <c r="G826" s="8">
        <v>92</v>
      </c>
      <c r="H826" s="8">
        <v>83</v>
      </c>
      <c r="I826" s="8">
        <v>78</v>
      </c>
      <c r="J826" s="8">
        <v>56</v>
      </c>
      <c r="U826" s="22"/>
      <c r="V826" s="22"/>
      <c r="W826" s="22"/>
      <c r="X826" s="22"/>
      <c r="Y826" s="22"/>
      <c r="Z826" s="22"/>
    </row>
    <row r="827" spans="2:26" ht="15.75" hidden="1">
      <c r="B827" s="24" t="s">
        <v>144</v>
      </c>
      <c r="C827" s="8">
        <v>77</v>
      </c>
      <c r="D827" s="8">
        <v>52</v>
      </c>
      <c r="E827" s="8">
        <v>66</v>
      </c>
      <c r="F827" s="8">
        <v>92</v>
      </c>
      <c r="G827" s="8">
        <v>89</v>
      </c>
      <c r="H827" s="8">
        <v>80</v>
      </c>
      <c r="I827" s="8">
        <v>74</v>
      </c>
      <c r="J827" s="8">
        <v>62</v>
      </c>
      <c r="U827" s="22"/>
      <c r="V827" s="22"/>
      <c r="W827" s="22"/>
      <c r="X827" s="22"/>
      <c r="Y827" s="22"/>
      <c r="Z827" s="22"/>
    </row>
    <row r="828" spans="2:26" ht="15.75" hidden="1">
      <c r="B828" s="24" t="s">
        <v>145</v>
      </c>
      <c r="C828" s="8">
        <v>68</v>
      </c>
      <c r="D828" s="8">
        <v>53</v>
      </c>
      <c r="E828" s="8">
        <v>63</v>
      </c>
      <c r="F828" s="8">
        <v>73</v>
      </c>
      <c r="G828" s="8">
        <v>74</v>
      </c>
      <c r="H828" s="8">
        <v>70</v>
      </c>
      <c r="I828" s="8">
        <v>66</v>
      </c>
      <c r="J828" s="8">
        <v>60</v>
      </c>
      <c r="U828" s="22"/>
      <c r="V828" s="22"/>
      <c r="W828" s="22"/>
      <c r="X828" s="22"/>
      <c r="Y828" s="22"/>
      <c r="Z828" s="22"/>
    </row>
    <row r="829" spans="2:26" ht="15.75" hidden="1">
      <c r="B829" s="14" t="s">
        <v>303</v>
      </c>
      <c r="C829" s="6"/>
      <c r="D829" s="6"/>
      <c r="E829" s="6"/>
      <c r="F829" s="6"/>
      <c r="G829" s="6"/>
      <c r="H829" s="6"/>
      <c r="I829" s="6"/>
      <c r="J829" s="6"/>
      <c r="K829" s="6"/>
      <c r="L829" s="14"/>
      <c r="U829" s="22"/>
      <c r="V829" s="22"/>
      <c r="W829" s="22"/>
      <c r="X829" s="22"/>
      <c r="Y829" s="22"/>
      <c r="Z829" s="22"/>
    </row>
    <row r="830" spans="2:26" ht="15.75" hidden="1">
      <c r="B830" s="14"/>
      <c r="C830" s="6"/>
      <c r="D830" s="6"/>
      <c r="E830" s="6"/>
      <c r="F830" s="6"/>
      <c r="G830" s="6"/>
      <c r="H830" s="6"/>
      <c r="I830" s="6"/>
      <c r="J830" s="6"/>
      <c r="K830" s="6"/>
      <c r="L830" s="14"/>
      <c r="U830" s="22"/>
      <c r="V830" s="22"/>
      <c r="W830" s="22"/>
      <c r="X830" s="22"/>
      <c r="Y830" s="22"/>
      <c r="Z830" s="22"/>
    </row>
    <row r="831" spans="2:26" ht="15" customHeight="1" hidden="1">
      <c r="B831" s="380" t="s">
        <v>191</v>
      </c>
      <c r="C831" s="380"/>
      <c r="D831" s="380"/>
      <c r="E831" s="380"/>
      <c r="F831" s="380"/>
      <c r="G831" s="380"/>
      <c r="H831" s="380"/>
      <c r="I831" s="380"/>
      <c r="J831" s="380"/>
      <c r="K831" s="380"/>
      <c r="L831" s="380"/>
      <c r="M831" s="320"/>
      <c r="U831" s="22"/>
      <c r="V831" s="22"/>
      <c r="W831" s="22"/>
      <c r="X831" s="22"/>
      <c r="Y831" s="22"/>
      <c r="Z831" s="22"/>
    </row>
    <row r="832" spans="2:26" ht="15" customHeight="1" hidden="1">
      <c r="B832" s="10"/>
      <c r="C832" s="10" t="s">
        <v>51</v>
      </c>
      <c r="D832" s="10" t="s">
        <v>62</v>
      </c>
      <c r="E832" s="10" t="s">
        <v>157</v>
      </c>
      <c r="F832" s="10" t="s">
        <v>63</v>
      </c>
      <c r="G832" s="10" t="s">
        <v>101</v>
      </c>
      <c r="H832" s="10" t="s">
        <v>100</v>
      </c>
      <c r="I832" s="10" t="s">
        <v>97</v>
      </c>
      <c r="J832" s="10" t="s">
        <v>92</v>
      </c>
      <c r="U832" s="22"/>
      <c r="V832" s="22"/>
      <c r="W832" s="22"/>
      <c r="X832" s="22"/>
      <c r="Y832" s="22"/>
      <c r="Z832" s="22"/>
    </row>
    <row r="833" spans="2:26" ht="15.75" hidden="1">
      <c r="B833" s="9" t="s">
        <v>53</v>
      </c>
      <c r="C833" s="8">
        <v>56</v>
      </c>
      <c r="D833" s="8">
        <v>38</v>
      </c>
      <c r="E833" s="8">
        <v>46</v>
      </c>
      <c r="F833" s="8">
        <v>70</v>
      </c>
      <c r="G833" s="8">
        <v>82</v>
      </c>
      <c r="H833" s="8">
        <v>58</v>
      </c>
      <c r="I833" s="8">
        <v>54</v>
      </c>
      <c r="J833" s="8">
        <v>43</v>
      </c>
      <c r="K833" s="6"/>
      <c r="L833" s="14"/>
      <c r="U833" s="22"/>
      <c r="V833" s="22"/>
      <c r="W833" s="22"/>
      <c r="X833" s="22"/>
      <c r="Y833" s="22"/>
      <c r="Z833" s="22"/>
    </row>
    <row r="834" spans="2:26" ht="15.75" hidden="1">
      <c r="B834" s="9" t="s">
        <v>64</v>
      </c>
      <c r="C834" s="8">
        <v>58</v>
      </c>
      <c r="D834" s="8">
        <v>37</v>
      </c>
      <c r="E834" s="8">
        <v>47</v>
      </c>
      <c r="F834" s="8">
        <v>73</v>
      </c>
      <c r="G834" s="8">
        <v>83</v>
      </c>
      <c r="H834" s="8">
        <v>61</v>
      </c>
      <c r="I834" s="8">
        <v>56</v>
      </c>
      <c r="J834" s="8">
        <v>43</v>
      </c>
      <c r="U834" s="22"/>
      <c r="V834" s="22"/>
      <c r="W834" s="22"/>
      <c r="X834" s="22"/>
      <c r="Y834" s="22"/>
      <c r="Z834" s="22"/>
    </row>
    <row r="835" spans="2:26" ht="15.75" hidden="1">
      <c r="B835" s="9" t="s">
        <v>65</v>
      </c>
      <c r="C835" s="8">
        <v>59</v>
      </c>
      <c r="D835" s="8">
        <v>36</v>
      </c>
      <c r="E835" s="8">
        <v>44</v>
      </c>
      <c r="F835" s="8">
        <v>68</v>
      </c>
      <c r="G835" s="8">
        <v>79</v>
      </c>
      <c r="H835" s="8">
        <v>61</v>
      </c>
      <c r="I835" s="8">
        <v>57</v>
      </c>
      <c r="J835" s="8">
        <v>42</v>
      </c>
      <c r="U835" s="22"/>
      <c r="V835" s="22"/>
      <c r="W835" s="22"/>
      <c r="X835" s="22"/>
      <c r="Y835" s="22"/>
      <c r="Z835" s="22"/>
    </row>
    <row r="836" spans="2:26" ht="15" customHeight="1" hidden="1">
      <c r="B836" s="24" t="s">
        <v>34</v>
      </c>
      <c r="C836" s="40">
        <v>47</v>
      </c>
      <c r="D836" s="8">
        <v>38</v>
      </c>
      <c r="E836" s="8">
        <v>54</v>
      </c>
      <c r="F836" s="8">
        <v>80</v>
      </c>
      <c r="G836" s="8" t="e">
        <f>NA()</f>
        <v>#N/A</v>
      </c>
      <c r="H836" s="8">
        <v>49</v>
      </c>
      <c r="I836" s="8">
        <v>45</v>
      </c>
      <c r="J836" s="8">
        <v>37</v>
      </c>
      <c r="U836" s="22"/>
      <c r="V836" s="22"/>
      <c r="W836" s="22"/>
      <c r="X836" s="22"/>
      <c r="Y836" s="22"/>
      <c r="Z836" s="22"/>
    </row>
    <row r="837" spans="2:26" ht="15.75" hidden="1">
      <c r="B837" s="24" t="s">
        <v>60</v>
      </c>
      <c r="C837" s="40">
        <v>47</v>
      </c>
      <c r="D837" s="8">
        <v>39</v>
      </c>
      <c r="E837" s="8">
        <v>47</v>
      </c>
      <c r="F837" s="8">
        <v>77</v>
      </c>
      <c r="G837" s="8">
        <v>81</v>
      </c>
      <c r="H837" s="8">
        <v>49</v>
      </c>
      <c r="I837" s="8">
        <v>45</v>
      </c>
      <c r="J837" s="8">
        <v>44</v>
      </c>
      <c r="U837" s="22"/>
      <c r="V837" s="22"/>
      <c r="W837" s="22"/>
      <c r="X837" s="22"/>
      <c r="Y837" s="22"/>
      <c r="Z837" s="22"/>
    </row>
    <row r="838" spans="2:26" ht="15.75" hidden="1">
      <c r="B838" s="24" t="s">
        <v>134</v>
      </c>
      <c r="C838" s="8">
        <v>54</v>
      </c>
      <c r="D838" s="8">
        <v>34</v>
      </c>
      <c r="E838" s="8">
        <v>38</v>
      </c>
      <c r="F838" s="8">
        <v>65</v>
      </c>
      <c r="G838" s="8">
        <v>78</v>
      </c>
      <c r="H838" s="8">
        <v>56</v>
      </c>
      <c r="I838" s="8">
        <v>51</v>
      </c>
      <c r="J838" s="8">
        <v>39</v>
      </c>
      <c r="U838" s="22"/>
      <c r="V838" s="22"/>
      <c r="W838" s="22"/>
      <c r="X838" s="22"/>
      <c r="Y838" s="22"/>
      <c r="Z838" s="22"/>
    </row>
    <row r="839" spans="2:26" ht="15.75" hidden="1">
      <c r="B839" s="24" t="s">
        <v>135</v>
      </c>
      <c r="C839" s="8">
        <v>33</v>
      </c>
      <c r="D839" s="8">
        <v>29</v>
      </c>
      <c r="E839" s="8">
        <v>37</v>
      </c>
      <c r="F839" s="8">
        <v>61</v>
      </c>
      <c r="G839" s="8" t="e">
        <f>NA()</f>
        <v>#N/A</v>
      </c>
      <c r="H839" s="8">
        <v>34</v>
      </c>
      <c r="I839" s="8">
        <v>32</v>
      </c>
      <c r="J839" s="8">
        <v>25</v>
      </c>
      <c r="U839" s="22"/>
      <c r="V839" s="22"/>
      <c r="W839" s="22"/>
      <c r="X839" s="22"/>
      <c r="Y839" s="22"/>
      <c r="Z839" s="22"/>
    </row>
    <row r="840" spans="2:26" ht="15.75" hidden="1">
      <c r="B840" s="24" t="s">
        <v>136</v>
      </c>
      <c r="C840" s="8">
        <v>38</v>
      </c>
      <c r="D840" s="8">
        <v>28</v>
      </c>
      <c r="E840" s="8">
        <v>39</v>
      </c>
      <c r="F840" s="8">
        <v>64</v>
      </c>
      <c r="G840" s="8">
        <v>48</v>
      </c>
      <c r="H840" s="8">
        <v>41</v>
      </c>
      <c r="I840" s="8">
        <v>36</v>
      </c>
      <c r="J840" s="8">
        <v>28</v>
      </c>
      <c r="U840" s="22"/>
      <c r="V840" s="22"/>
      <c r="W840" s="22"/>
      <c r="X840" s="22"/>
      <c r="Y840" s="22"/>
      <c r="Z840" s="22"/>
    </row>
    <row r="841" spans="2:26" ht="15.75" hidden="1">
      <c r="B841" s="24" t="s">
        <v>47</v>
      </c>
      <c r="C841" s="8">
        <v>41</v>
      </c>
      <c r="D841" s="8">
        <v>27</v>
      </c>
      <c r="E841" s="8">
        <v>36</v>
      </c>
      <c r="F841" s="8">
        <v>67</v>
      </c>
      <c r="G841" s="8">
        <v>80</v>
      </c>
      <c r="H841" s="8">
        <v>43</v>
      </c>
      <c r="I841" s="8">
        <v>39</v>
      </c>
      <c r="J841" s="8">
        <v>34</v>
      </c>
      <c r="U841" s="22"/>
      <c r="V841" s="22"/>
      <c r="W841" s="22"/>
      <c r="X841" s="22"/>
      <c r="Y841" s="22"/>
      <c r="Z841" s="22"/>
    </row>
    <row r="842" spans="2:26" ht="15.75" hidden="1">
      <c r="B842" s="24" t="s">
        <v>138</v>
      </c>
      <c r="C842" s="8">
        <v>49</v>
      </c>
      <c r="D842" s="8">
        <v>36</v>
      </c>
      <c r="E842" s="8">
        <v>43</v>
      </c>
      <c r="F842" s="8">
        <v>64</v>
      </c>
      <c r="G842" s="8">
        <v>72</v>
      </c>
      <c r="H842" s="8">
        <v>51</v>
      </c>
      <c r="I842" s="8">
        <v>46</v>
      </c>
      <c r="J842" s="8">
        <v>43</v>
      </c>
      <c r="U842" s="22"/>
      <c r="V842" s="22"/>
      <c r="W842" s="22"/>
      <c r="X842" s="22"/>
      <c r="Y842" s="22"/>
      <c r="Z842" s="22"/>
    </row>
    <row r="843" spans="2:26" ht="15.75" hidden="1">
      <c r="B843" s="24" t="s">
        <v>139</v>
      </c>
      <c r="C843" s="8">
        <v>27</v>
      </c>
      <c r="D843" s="8">
        <v>26</v>
      </c>
      <c r="E843" s="8">
        <v>31</v>
      </c>
      <c r="F843" s="8">
        <v>50</v>
      </c>
      <c r="G843" s="8" t="e">
        <f>NA()</f>
        <v>#N/A</v>
      </c>
      <c r="H843" s="8">
        <v>28</v>
      </c>
      <c r="I843" s="8">
        <v>27</v>
      </c>
      <c r="J843" s="8">
        <v>26</v>
      </c>
      <c r="U843" s="22"/>
      <c r="V843" s="22"/>
      <c r="W843" s="22"/>
      <c r="X843" s="22"/>
      <c r="Y843" s="22"/>
      <c r="Z843" s="22"/>
    </row>
    <row r="844" spans="2:26" ht="15.75" hidden="1">
      <c r="B844" s="24" t="s">
        <v>52</v>
      </c>
      <c r="C844" s="8">
        <v>53</v>
      </c>
      <c r="D844" s="8">
        <v>42</v>
      </c>
      <c r="E844" s="8">
        <v>48</v>
      </c>
      <c r="F844" s="8">
        <v>58</v>
      </c>
      <c r="G844" s="8">
        <v>60</v>
      </c>
      <c r="H844" s="8">
        <v>55</v>
      </c>
      <c r="I844" s="8">
        <v>50</v>
      </c>
      <c r="J844" s="8">
        <v>43</v>
      </c>
      <c r="U844" s="22"/>
      <c r="V844" s="22"/>
      <c r="W844" s="22"/>
      <c r="X844" s="22"/>
      <c r="Y844" s="22"/>
      <c r="Z844" s="22"/>
    </row>
    <row r="845" spans="2:26" ht="15.75" hidden="1">
      <c r="B845" s="24" t="s">
        <v>141</v>
      </c>
      <c r="C845" s="8">
        <v>70</v>
      </c>
      <c r="D845" s="8">
        <v>43</v>
      </c>
      <c r="E845" s="8">
        <v>55</v>
      </c>
      <c r="F845" s="8">
        <v>79</v>
      </c>
      <c r="G845" s="8">
        <v>88</v>
      </c>
      <c r="H845" s="8">
        <v>70</v>
      </c>
      <c r="I845" s="8">
        <v>70</v>
      </c>
      <c r="J845" s="8">
        <v>45</v>
      </c>
      <c r="U845" s="22"/>
      <c r="V845" s="22"/>
      <c r="W845" s="22"/>
      <c r="X845" s="22"/>
      <c r="Y845" s="22"/>
      <c r="Z845" s="22"/>
    </row>
    <row r="846" spans="2:26" ht="15.75" hidden="1">
      <c r="B846" s="24" t="s">
        <v>142</v>
      </c>
      <c r="C846" s="8">
        <v>52</v>
      </c>
      <c r="D846" s="8">
        <v>34</v>
      </c>
      <c r="E846" s="8">
        <v>46</v>
      </c>
      <c r="F846" s="8">
        <v>62</v>
      </c>
      <c r="G846" s="8">
        <v>80</v>
      </c>
      <c r="H846" s="8">
        <v>53</v>
      </c>
      <c r="I846" s="8">
        <v>50</v>
      </c>
      <c r="J846" s="8">
        <v>42</v>
      </c>
      <c r="U846" s="22"/>
      <c r="V846" s="22"/>
      <c r="W846" s="22"/>
      <c r="X846" s="22"/>
      <c r="Y846" s="22"/>
      <c r="Z846" s="22"/>
    </row>
    <row r="847" spans="2:26" ht="15.75" hidden="1">
      <c r="B847" s="24" t="s">
        <v>143</v>
      </c>
      <c r="C847" s="8">
        <v>75</v>
      </c>
      <c r="D847" s="8">
        <v>47</v>
      </c>
      <c r="E847" s="8">
        <v>48</v>
      </c>
      <c r="F847" s="8">
        <v>79</v>
      </c>
      <c r="G847" s="8">
        <v>89</v>
      </c>
      <c r="H847" s="8">
        <v>76</v>
      </c>
      <c r="I847" s="8">
        <v>74</v>
      </c>
      <c r="J847" s="8">
        <v>45</v>
      </c>
      <c r="U847" s="22"/>
      <c r="V847" s="22"/>
      <c r="W847" s="22"/>
      <c r="X847" s="22"/>
      <c r="Y847" s="22"/>
      <c r="Z847" s="22"/>
    </row>
    <row r="848" spans="2:26" ht="15.75" hidden="1">
      <c r="B848" s="24" t="s">
        <v>144</v>
      </c>
      <c r="C848" s="8">
        <v>73</v>
      </c>
      <c r="D848" s="8">
        <v>45</v>
      </c>
      <c r="E848" s="8">
        <v>61</v>
      </c>
      <c r="F848" s="8">
        <v>87</v>
      </c>
      <c r="G848" s="8">
        <v>85</v>
      </c>
      <c r="H848" s="8">
        <v>75</v>
      </c>
      <c r="I848" s="8">
        <v>71</v>
      </c>
      <c r="J848" s="8">
        <v>55</v>
      </c>
      <c r="U848" s="22"/>
      <c r="V848" s="22"/>
      <c r="W848" s="22"/>
      <c r="X848" s="22"/>
      <c r="Y848" s="22"/>
      <c r="Z848" s="22"/>
    </row>
    <row r="849" spans="2:26" ht="15.75" hidden="1">
      <c r="B849" s="24" t="s">
        <v>145</v>
      </c>
      <c r="C849" s="8">
        <v>62</v>
      </c>
      <c r="D849" s="8">
        <v>47</v>
      </c>
      <c r="E849" s="8">
        <v>51</v>
      </c>
      <c r="F849" s="8">
        <v>68</v>
      </c>
      <c r="G849" s="8">
        <v>66</v>
      </c>
      <c r="H849" s="8">
        <v>61</v>
      </c>
      <c r="I849" s="8">
        <v>63</v>
      </c>
      <c r="J849" s="8">
        <v>47</v>
      </c>
      <c r="U849" s="22"/>
      <c r="V849" s="22"/>
      <c r="W849" s="22"/>
      <c r="X849" s="22"/>
      <c r="Y849" s="22"/>
      <c r="Z849" s="22"/>
    </row>
    <row r="850" spans="2:26" ht="15.75" hidden="1">
      <c r="B850" s="14" t="s">
        <v>48</v>
      </c>
      <c r="C850" s="6"/>
      <c r="D850" s="6"/>
      <c r="E850" s="6"/>
      <c r="F850" s="6"/>
      <c r="G850" s="6"/>
      <c r="H850" s="6"/>
      <c r="I850" s="6"/>
      <c r="J850" s="6"/>
      <c r="K850" s="6"/>
      <c r="L850" s="14"/>
      <c r="U850" s="22"/>
      <c r="V850" s="22"/>
      <c r="W850" s="22"/>
      <c r="X850" s="22"/>
      <c r="Y850" s="22"/>
      <c r="Z850" s="22"/>
    </row>
    <row r="851" spans="2:26" s="27" customFormat="1" ht="15.75" hidden="1">
      <c r="B851" s="14"/>
      <c r="C851" s="6"/>
      <c r="D851" s="6"/>
      <c r="E851" s="6"/>
      <c r="F851" s="6"/>
      <c r="G851" s="6"/>
      <c r="H851" s="6"/>
      <c r="I851" s="6"/>
      <c r="J851" s="36"/>
      <c r="K851" s="36"/>
      <c r="L851" s="26"/>
      <c r="U851" s="22"/>
      <c r="V851" s="22"/>
      <c r="W851" s="22"/>
      <c r="X851" s="22"/>
      <c r="Y851" s="22"/>
      <c r="Z851" s="22"/>
    </row>
    <row r="852" spans="2:26" ht="15" customHeight="1" hidden="1">
      <c r="B852" s="380" t="s">
        <v>192</v>
      </c>
      <c r="C852" s="380"/>
      <c r="D852" s="380"/>
      <c r="E852" s="380"/>
      <c r="F852" s="380"/>
      <c r="G852" s="380"/>
      <c r="H852" s="380"/>
      <c r="I852" s="380"/>
      <c r="J852" s="380"/>
      <c r="K852" s="380"/>
      <c r="L852" s="380"/>
      <c r="M852" s="320"/>
      <c r="U852" s="22"/>
      <c r="V852" s="22"/>
      <c r="W852" s="22"/>
      <c r="X852" s="22"/>
      <c r="Y852" s="22"/>
      <c r="Z852" s="22"/>
    </row>
    <row r="853" spans="2:26" ht="15" customHeight="1" hidden="1">
      <c r="B853" s="10"/>
      <c r="C853" s="10" t="s">
        <v>51</v>
      </c>
      <c r="D853" s="10" t="s">
        <v>62</v>
      </c>
      <c r="E853" s="10" t="s">
        <v>157</v>
      </c>
      <c r="F853" s="10" t="s">
        <v>63</v>
      </c>
      <c r="G853" s="10" t="s">
        <v>101</v>
      </c>
      <c r="H853" s="10" t="s">
        <v>100</v>
      </c>
      <c r="I853" s="10" t="s">
        <v>97</v>
      </c>
      <c r="J853" s="10" t="s">
        <v>92</v>
      </c>
      <c r="U853" s="22"/>
      <c r="V853" s="22"/>
      <c r="W853" s="22"/>
      <c r="X853" s="22"/>
      <c r="Y853" s="22"/>
      <c r="Z853" s="22"/>
    </row>
    <row r="854" spans="2:26" ht="15.75" hidden="1">
      <c r="B854" s="9" t="s">
        <v>53</v>
      </c>
      <c r="C854" s="8">
        <v>53</v>
      </c>
      <c r="D854" s="8">
        <v>32</v>
      </c>
      <c r="E854" s="8">
        <v>42</v>
      </c>
      <c r="F854" s="8">
        <v>66</v>
      </c>
      <c r="G854" s="8">
        <v>78</v>
      </c>
      <c r="H854" s="8">
        <v>56</v>
      </c>
      <c r="I854" s="8">
        <v>49</v>
      </c>
      <c r="J854" s="8">
        <v>38</v>
      </c>
      <c r="K854" s="6"/>
      <c r="L854" s="14"/>
      <c r="U854" s="22"/>
      <c r="V854" s="22"/>
      <c r="W854" s="22"/>
      <c r="X854" s="22"/>
      <c r="Y854" s="22"/>
      <c r="Z854" s="22"/>
    </row>
    <row r="855" spans="2:26" ht="15.75" hidden="1">
      <c r="B855" s="9" t="s">
        <v>64</v>
      </c>
      <c r="C855" s="8">
        <v>55</v>
      </c>
      <c r="D855" s="8">
        <v>31</v>
      </c>
      <c r="E855" s="8">
        <v>41</v>
      </c>
      <c r="F855" s="8">
        <v>70</v>
      </c>
      <c r="G855" s="8">
        <v>80</v>
      </c>
      <c r="H855" s="8">
        <v>59</v>
      </c>
      <c r="I855" s="8">
        <v>51</v>
      </c>
      <c r="J855" s="8">
        <v>38</v>
      </c>
      <c r="U855" s="22"/>
      <c r="V855" s="22"/>
      <c r="W855" s="22"/>
      <c r="X855" s="22"/>
      <c r="Y855" s="22"/>
      <c r="Z855" s="22"/>
    </row>
    <row r="856" spans="2:26" ht="15.75" hidden="1">
      <c r="B856" s="9" t="s">
        <v>65</v>
      </c>
      <c r="C856" s="8">
        <v>56</v>
      </c>
      <c r="D856" s="8">
        <v>30</v>
      </c>
      <c r="E856" s="8">
        <v>41</v>
      </c>
      <c r="F856" s="8">
        <v>65</v>
      </c>
      <c r="G856" s="8">
        <v>72</v>
      </c>
      <c r="H856" s="8">
        <v>59</v>
      </c>
      <c r="I856" s="8">
        <v>52</v>
      </c>
      <c r="J856" s="8">
        <v>39</v>
      </c>
      <c r="U856" s="22"/>
      <c r="V856" s="22"/>
      <c r="W856" s="22"/>
      <c r="X856" s="22"/>
      <c r="Y856" s="22"/>
      <c r="Z856" s="22"/>
    </row>
    <row r="857" spans="2:26" ht="15" customHeight="1" hidden="1">
      <c r="B857" s="24" t="s">
        <v>34</v>
      </c>
      <c r="C857" s="40">
        <v>39</v>
      </c>
      <c r="D857" s="8">
        <v>29</v>
      </c>
      <c r="E857" s="8">
        <v>38</v>
      </c>
      <c r="F857" s="8">
        <v>67</v>
      </c>
      <c r="G857" s="8">
        <v>69</v>
      </c>
      <c r="H857" s="8">
        <v>48</v>
      </c>
      <c r="I857" s="8">
        <v>32</v>
      </c>
      <c r="J857" s="8">
        <v>26</v>
      </c>
      <c r="U857" s="22"/>
      <c r="V857" s="22"/>
      <c r="W857" s="22"/>
      <c r="X857" s="22"/>
      <c r="Y857" s="22"/>
      <c r="Z857" s="22"/>
    </row>
    <row r="858" spans="2:26" ht="15.75" hidden="1">
      <c r="B858" s="24" t="s">
        <v>60</v>
      </c>
      <c r="C858" s="40">
        <v>40</v>
      </c>
      <c r="D858" s="8">
        <v>31</v>
      </c>
      <c r="E858" s="8">
        <v>41</v>
      </c>
      <c r="F858" s="8">
        <v>72</v>
      </c>
      <c r="G858" s="8">
        <v>73</v>
      </c>
      <c r="H858" s="8">
        <v>44</v>
      </c>
      <c r="I858" s="8">
        <v>37</v>
      </c>
      <c r="J858" s="8">
        <v>38</v>
      </c>
      <c r="U858" s="22"/>
      <c r="V858" s="22"/>
      <c r="W858" s="22"/>
      <c r="X858" s="22"/>
      <c r="Y858" s="22"/>
      <c r="Z858" s="22"/>
    </row>
    <row r="859" spans="2:26" ht="15.75" hidden="1">
      <c r="B859" s="24" t="s">
        <v>134</v>
      </c>
      <c r="C859" s="8">
        <v>53</v>
      </c>
      <c r="D859" s="8">
        <v>25</v>
      </c>
      <c r="E859" s="8">
        <v>40</v>
      </c>
      <c r="F859" s="8">
        <v>60</v>
      </c>
      <c r="G859" s="8">
        <v>86</v>
      </c>
      <c r="H859" s="8">
        <v>60</v>
      </c>
      <c r="I859" s="8">
        <v>46</v>
      </c>
      <c r="J859" s="8">
        <v>34</v>
      </c>
      <c r="U859" s="22"/>
      <c r="V859" s="22"/>
      <c r="W859" s="22"/>
      <c r="X859" s="22"/>
      <c r="Y859" s="22"/>
      <c r="Z859" s="22"/>
    </row>
    <row r="860" spans="2:26" ht="15.75" hidden="1">
      <c r="B860" s="24" t="s">
        <v>135</v>
      </c>
      <c r="C860" s="8">
        <v>26</v>
      </c>
      <c r="D860" s="8">
        <v>23</v>
      </c>
      <c r="E860" s="8">
        <v>30</v>
      </c>
      <c r="F860" s="8">
        <v>58</v>
      </c>
      <c r="G860" s="8" t="e">
        <f>NA()</f>
        <v>#N/A</v>
      </c>
      <c r="H860" s="8">
        <v>22</v>
      </c>
      <c r="I860" s="8">
        <v>29</v>
      </c>
      <c r="J860" s="8">
        <v>19</v>
      </c>
      <c r="U860" s="22"/>
      <c r="V860" s="22"/>
      <c r="W860" s="22"/>
      <c r="X860" s="22"/>
      <c r="Y860" s="22"/>
      <c r="Z860" s="22"/>
    </row>
    <row r="861" spans="2:26" ht="15.75" hidden="1">
      <c r="B861" s="24" t="s">
        <v>136</v>
      </c>
      <c r="C861" s="8">
        <v>37</v>
      </c>
      <c r="D861" s="8">
        <v>29</v>
      </c>
      <c r="E861" s="8">
        <v>32</v>
      </c>
      <c r="F861" s="8">
        <v>65</v>
      </c>
      <c r="G861" s="8">
        <v>77</v>
      </c>
      <c r="H861" s="8">
        <v>39</v>
      </c>
      <c r="I861" s="8">
        <v>36</v>
      </c>
      <c r="J861" s="8">
        <v>29</v>
      </c>
      <c r="U861" s="22"/>
      <c r="V861" s="22"/>
      <c r="W861" s="22"/>
      <c r="X861" s="22"/>
      <c r="Y861" s="22"/>
      <c r="Z861" s="22"/>
    </row>
    <row r="862" spans="2:26" ht="15.75" hidden="1">
      <c r="B862" s="24" t="s">
        <v>47</v>
      </c>
      <c r="C862" s="8">
        <v>39</v>
      </c>
      <c r="D862" s="8">
        <v>22</v>
      </c>
      <c r="E862" s="8">
        <v>34</v>
      </c>
      <c r="F862" s="8">
        <v>66</v>
      </c>
      <c r="G862" s="8">
        <v>63</v>
      </c>
      <c r="H862" s="8">
        <v>40</v>
      </c>
      <c r="I862" s="8">
        <v>37</v>
      </c>
      <c r="J862" s="8">
        <v>32</v>
      </c>
      <c r="U862" s="22"/>
      <c r="V862" s="22"/>
      <c r="W862" s="22"/>
      <c r="X862" s="22"/>
      <c r="Y862" s="22"/>
      <c r="Z862" s="22"/>
    </row>
    <row r="863" spans="2:26" ht="15.75" hidden="1">
      <c r="B863" s="24" t="s">
        <v>138</v>
      </c>
      <c r="C863" s="8">
        <v>45</v>
      </c>
      <c r="D863" s="8">
        <v>27</v>
      </c>
      <c r="E863" s="8">
        <v>36</v>
      </c>
      <c r="F863" s="8">
        <v>64</v>
      </c>
      <c r="G863" s="8">
        <v>78</v>
      </c>
      <c r="H863" s="8">
        <v>48</v>
      </c>
      <c r="I863" s="8">
        <v>42</v>
      </c>
      <c r="J863" s="8">
        <v>36</v>
      </c>
      <c r="U863" s="22"/>
      <c r="V863" s="22"/>
      <c r="W863" s="22"/>
      <c r="X863" s="22"/>
      <c r="Y863" s="22"/>
      <c r="Z863" s="22"/>
    </row>
    <row r="864" spans="2:26" ht="15.75" hidden="1">
      <c r="B864" s="24" t="s">
        <v>139</v>
      </c>
      <c r="C864" s="8">
        <v>17</v>
      </c>
      <c r="D864" s="8">
        <v>16</v>
      </c>
      <c r="E864" s="8">
        <v>19</v>
      </c>
      <c r="F864" s="8">
        <v>31</v>
      </c>
      <c r="G864" s="8" t="e">
        <f>NA()</f>
        <v>#N/A</v>
      </c>
      <c r="H864" s="8">
        <v>16</v>
      </c>
      <c r="I864" s="8">
        <v>17</v>
      </c>
      <c r="J864" s="8">
        <v>14</v>
      </c>
      <c r="U864" s="22"/>
      <c r="V864" s="22"/>
      <c r="W864" s="22"/>
      <c r="X864" s="22"/>
      <c r="Y864" s="22"/>
      <c r="Z864" s="22"/>
    </row>
    <row r="865" spans="2:26" ht="15.75" hidden="1">
      <c r="B865" s="24" t="s">
        <v>52</v>
      </c>
      <c r="C865" s="8">
        <v>49</v>
      </c>
      <c r="D865" s="8">
        <v>35</v>
      </c>
      <c r="E865" s="8">
        <v>34</v>
      </c>
      <c r="F865" s="8">
        <v>61</v>
      </c>
      <c r="G865" s="8" t="e">
        <f>NA()</f>
        <v>#N/A</v>
      </c>
      <c r="H865" s="8">
        <v>49</v>
      </c>
      <c r="I865" s="8">
        <v>49</v>
      </c>
      <c r="J865" s="8">
        <v>33</v>
      </c>
      <c r="U865" s="22"/>
      <c r="V865" s="22"/>
      <c r="W865" s="22"/>
      <c r="X865" s="22"/>
      <c r="Y865" s="22"/>
      <c r="Z865" s="22"/>
    </row>
    <row r="866" spans="2:26" ht="15.75" hidden="1">
      <c r="B866" s="24" t="s">
        <v>141</v>
      </c>
      <c r="C866" s="8">
        <v>67</v>
      </c>
      <c r="D866" s="8">
        <v>35</v>
      </c>
      <c r="E866" s="8">
        <v>45</v>
      </c>
      <c r="F866" s="8">
        <v>76</v>
      </c>
      <c r="G866" s="8">
        <v>81</v>
      </c>
      <c r="H866" s="8">
        <v>68</v>
      </c>
      <c r="I866" s="8">
        <v>66</v>
      </c>
      <c r="J866" s="8">
        <v>38</v>
      </c>
      <c r="U866" s="22"/>
      <c r="V866" s="22"/>
      <c r="W866" s="22"/>
      <c r="X866" s="22"/>
      <c r="Y866" s="22"/>
      <c r="Z866" s="22"/>
    </row>
    <row r="867" spans="2:26" ht="15.75" hidden="1">
      <c r="B867" s="24" t="s">
        <v>142</v>
      </c>
      <c r="C867" s="8">
        <v>52</v>
      </c>
      <c r="D867" s="8">
        <v>33</v>
      </c>
      <c r="E867" s="8">
        <v>41</v>
      </c>
      <c r="F867" s="8">
        <v>65</v>
      </c>
      <c r="G867" s="8">
        <v>78</v>
      </c>
      <c r="H867" s="8">
        <v>57</v>
      </c>
      <c r="I867" s="8">
        <v>47</v>
      </c>
      <c r="J867" s="8">
        <v>36</v>
      </c>
      <c r="U867" s="22"/>
      <c r="V867" s="22"/>
      <c r="W867" s="22"/>
      <c r="X867" s="22"/>
      <c r="Y867" s="22"/>
      <c r="Z867" s="22"/>
    </row>
    <row r="868" spans="2:26" ht="15.75" hidden="1">
      <c r="B868" s="24" t="s">
        <v>143</v>
      </c>
      <c r="C868" s="8">
        <v>74</v>
      </c>
      <c r="D868" s="8">
        <v>46</v>
      </c>
      <c r="E868" s="8">
        <v>44</v>
      </c>
      <c r="F868" s="8">
        <v>79</v>
      </c>
      <c r="G868" s="8">
        <v>88</v>
      </c>
      <c r="H868" s="8">
        <v>77</v>
      </c>
      <c r="I868" s="8">
        <v>72</v>
      </c>
      <c r="J868" s="8">
        <v>42</v>
      </c>
      <c r="U868" s="22"/>
      <c r="V868" s="22"/>
      <c r="W868" s="22"/>
      <c r="X868" s="22"/>
      <c r="Y868" s="22"/>
      <c r="Z868" s="22"/>
    </row>
    <row r="869" spans="2:26" ht="15.75" hidden="1">
      <c r="B869" s="24" t="s">
        <v>144</v>
      </c>
      <c r="C869" s="8">
        <v>68</v>
      </c>
      <c r="D869" s="8">
        <v>40</v>
      </c>
      <c r="E869" s="8">
        <v>50</v>
      </c>
      <c r="F869" s="8">
        <v>82</v>
      </c>
      <c r="G869" s="8">
        <v>80</v>
      </c>
      <c r="H869" s="8">
        <v>72</v>
      </c>
      <c r="I869" s="8">
        <v>63</v>
      </c>
      <c r="J869" s="8">
        <v>47</v>
      </c>
      <c r="U869" s="22"/>
      <c r="V869" s="22"/>
      <c r="W869" s="22"/>
      <c r="X869" s="22"/>
      <c r="Y869" s="22"/>
      <c r="Z869" s="22"/>
    </row>
    <row r="870" spans="2:26" ht="15.75" hidden="1">
      <c r="B870" s="24" t="s">
        <v>145</v>
      </c>
      <c r="C870" s="8">
        <v>66</v>
      </c>
      <c r="D870" s="8">
        <v>44</v>
      </c>
      <c r="E870" s="8">
        <v>61</v>
      </c>
      <c r="F870" s="8">
        <v>72</v>
      </c>
      <c r="G870" s="8">
        <v>75</v>
      </c>
      <c r="H870" s="8">
        <v>71</v>
      </c>
      <c r="I870" s="8">
        <v>62</v>
      </c>
      <c r="J870" s="8">
        <v>55</v>
      </c>
      <c r="U870" s="22"/>
      <c r="V870" s="22"/>
      <c r="W870" s="22"/>
      <c r="X870" s="22"/>
      <c r="Y870" s="22"/>
      <c r="Z870" s="22"/>
    </row>
    <row r="871" spans="2:26" ht="15.75" hidden="1">
      <c r="B871" s="14" t="s">
        <v>49</v>
      </c>
      <c r="C871" s="6"/>
      <c r="D871" s="6"/>
      <c r="E871" s="6"/>
      <c r="F871" s="6"/>
      <c r="G871" s="6"/>
      <c r="H871" s="6"/>
      <c r="I871" s="6"/>
      <c r="J871" s="6"/>
      <c r="K871" s="6"/>
      <c r="L871" s="14"/>
      <c r="U871" s="22"/>
      <c r="V871" s="22"/>
      <c r="W871" s="22"/>
      <c r="X871" s="22"/>
      <c r="Y871" s="22"/>
      <c r="Z871" s="22"/>
    </row>
    <row r="872" spans="2:26" s="27" customFormat="1" ht="15.75" hidden="1">
      <c r="B872" s="14"/>
      <c r="C872" s="6"/>
      <c r="D872" s="6"/>
      <c r="E872" s="6"/>
      <c r="F872" s="6"/>
      <c r="G872" s="6"/>
      <c r="H872" s="6"/>
      <c r="I872" s="6"/>
      <c r="J872" s="36"/>
      <c r="K872" s="36"/>
      <c r="L872" s="26"/>
      <c r="U872" s="22"/>
      <c r="V872" s="22"/>
      <c r="W872" s="22"/>
      <c r="X872" s="22"/>
      <c r="Y872" s="22"/>
      <c r="Z872" s="22"/>
    </row>
    <row r="873" spans="2:26" ht="15" customHeight="1" hidden="1">
      <c r="B873" s="380" t="s">
        <v>193</v>
      </c>
      <c r="C873" s="380"/>
      <c r="D873" s="380"/>
      <c r="E873" s="380"/>
      <c r="F873" s="380"/>
      <c r="G873" s="380"/>
      <c r="H873" s="380"/>
      <c r="I873" s="380"/>
      <c r="J873" s="380"/>
      <c r="K873" s="380"/>
      <c r="L873" s="380"/>
      <c r="M873" s="320"/>
      <c r="U873" s="22"/>
      <c r="V873" s="22"/>
      <c r="W873" s="22"/>
      <c r="X873" s="22"/>
      <c r="Y873" s="22"/>
      <c r="Z873" s="22"/>
    </row>
    <row r="874" spans="2:26" ht="15" customHeight="1" hidden="1">
      <c r="B874" s="10"/>
      <c r="C874" s="10" t="s">
        <v>51</v>
      </c>
      <c r="D874" s="10" t="s">
        <v>62</v>
      </c>
      <c r="E874" s="10" t="s">
        <v>157</v>
      </c>
      <c r="F874" s="10" t="s">
        <v>63</v>
      </c>
      <c r="G874" s="10" t="s">
        <v>101</v>
      </c>
      <c r="H874" s="10" t="s">
        <v>100</v>
      </c>
      <c r="I874" s="10" t="s">
        <v>97</v>
      </c>
      <c r="J874" s="10" t="s">
        <v>92</v>
      </c>
      <c r="U874" s="22"/>
      <c r="V874" s="22"/>
      <c r="W874" s="22"/>
      <c r="X874" s="22"/>
      <c r="Y874" s="22"/>
      <c r="Z874" s="22"/>
    </row>
    <row r="875" spans="2:26" ht="15.75" hidden="1">
      <c r="B875" s="9" t="s">
        <v>53</v>
      </c>
      <c r="C875" s="8">
        <v>51</v>
      </c>
      <c r="D875" s="8">
        <v>29</v>
      </c>
      <c r="E875" s="8">
        <v>39</v>
      </c>
      <c r="F875" s="8">
        <v>64</v>
      </c>
      <c r="G875" s="8">
        <v>77</v>
      </c>
      <c r="H875" s="8">
        <v>54</v>
      </c>
      <c r="I875" s="8">
        <v>47</v>
      </c>
      <c r="J875" s="8">
        <v>36</v>
      </c>
      <c r="K875" s="6"/>
      <c r="L875" s="14"/>
      <c r="U875" s="22"/>
      <c r="V875" s="22"/>
      <c r="W875" s="22"/>
      <c r="X875" s="22"/>
      <c r="Y875" s="22"/>
      <c r="Z875" s="22"/>
    </row>
    <row r="876" spans="2:26" ht="15.75" hidden="1">
      <c r="B876" s="9" t="s">
        <v>64</v>
      </c>
      <c r="C876" s="8">
        <v>52</v>
      </c>
      <c r="D876" s="8">
        <v>29</v>
      </c>
      <c r="E876" s="8">
        <v>39</v>
      </c>
      <c r="F876" s="8">
        <v>66</v>
      </c>
      <c r="G876" s="8">
        <v>78</v>
      </c>
      <c r="H876" s="8">
        <v>55</v>
      </c>
      <c r="I876" s="8">
        <v>49</v>
      </c>
      <c r="J876" s="8">
        <v>36</v>
      </c>
      <c r="U876" s="22"/>
      <c r="V876" s="22"/>
      <c r="W876" s="22"/>
      <c r="X876" s="22"/>
      <c r="Y876" s="22"/>
      <c r="Z876" s="22"/>
    </row>
    <row r="877" spans="2:26" ht="15.75" hidden="1">
      <c r="B877" s="9" t="s">
        <v>65</v>
      </c>
      <c r="C877" s="8">
        <v>53</v>
      </c>
      <c r="D877" s="8">
        <v>28</v>
      </c>
      <c r="E877" s="8">
        <v>38</v>
      </c>
      <c r="F877" s="8">
        <v>62</v>
      </c>
      <c r="G877" s="8">
        <v>73</v>
      </c>
      <c r="H877" s="8">
        <v>58</v>
      </c>
      <c r="I877" s="8">
        <v>49</v>
      </c>
      <c r="J877" s="8">
        <v>35</v>
      </c>
      <c r="U877" s="22"/>
      <c r="V877" s="22"/>
      <c r="W877" s="22"/>
      <c r="X877" s="22"/>
      <c r="Y877" s="22"/>
      <c r="Z877" s="22"/>
    </row>
    <row r="878" spans="2:26" ht="15" customHeight="1" hidden="1">
      <c r="B878" s="24" t="s">
        <v>34</v>
      </c>
      <c r="C878" s="40">
        <v>29</v>
      </c>
      <c r="D878" s="8">
        <v>20</v>
      </c>
      <c r="E878" s="8">
        <v>31</v>
      </c>
      <c r="F878" s="8">
        <v>59</v>
      </c>
      <c r="G878" s="8">
        <v>50</v>
      </c>
      <c r="H878" s="8">
        <v>25</v>
      </c>
      <c r="I878" s="8">
        <v>33</v>
      </c>
      <c r="J878" s="8">
        <v>20</v>
      </c>
      <c r="U878" s="22"/>
      <c r="V878" s="22"/>
      <c r="W878" s="22"/>
      <c r="X878" s="22"/>
      <c r="Y878" s="22"/>
      <c r="Z878" s="22"/>
    </row>
    <row r="879" spans="2:26" ht="15.75" hidden="1">
      <c r="B879" s="24" t="s">
        <v>60</v>
      </c>
      <c r="C879" s="40">
        <v>41</v>
      </c>
      <c r="D879" s="8">
        <v>33</v>
      </c>
      <c r="E879" s="8">
        <v>42</v>
      </c>
      <c r="F879" s="8">
        <v>72</v>
      </c>
      <c r="G879" s="8">
        <v>75</v>
      </c>
      <c r="H879" s="8">
        <v>44</v>
      </c>
      <c r="I879" s="8">
        <v>39</v>
      </c>
      <c r="J879" s="8">
        <v>39</v>
      </c>
      <c r="U879" s="22"/>
      <c r="V879" s="22"/>
      <c r="W879" s="22"/>
      <c r="X879" s="22"/>
      <c r="Y879" s="22"/>
      <c r="Z879" s="22"/>
    </row>
    <row r="880" spans="2:26" ht="15.75" hidden="1">
      <c r="B880" s="24" t="s">
        <v>134</v>
      </c>
      <c r="C880" s="8">
        <v>50</v>
      </c>
      <c r="D880" s="8">
        <v>28</v>
      </c>
      <c r="E880" s="8">
        <v>28</v>
      </c>
      <c r="F880" s="8">
        <v>60</v>
      </c>
      <c r="G880" s="8">
        <v>81</v>
      </c>
      <c r="H880" s="8">
        <v>54</v>
      </c>
      <c r="I880" s="8">
        <v>45</v>
      </c>
      <c r="J880" s="8">
        <v>27</v>
      </c>
      <c r="U880" s="22"/>
      <c r="V880" s="22"/>
      <c r="W880" s="22"/>
      <c r="X880" s="22"/>
      <c r="Y880" s="22"/>
      <c r="Z880" s="22"/>
    </row>
    <row r="881" spans="2:26" ht="15.75" hidden="1">
      <c r="B881" s="24" t="s">
        <v>135</v>
      </c>
      <c r="C881" s="8">
        <v>32</v>
      </c>
      <c r="D881" s="8">
        <v>27</v>
      </c>
      <c r="E881" s="8">
        <v>42</v>
      </c>
      <c r="F881" s="8">
        <v>60</v>
      </c>
      <c r="G881" s="8" t="e">
        <f>NA()</f>
        <v>#N/A</v>
      </c>
      <c r="H881" s="8">
        <v>32</v>
      </c>
      <c r="I881" s="8">
        <v>31</v>
      </c>
      <c r="J881" s="8">
        <v>32</v>
      </c>
      <c r="U881" s="22"/>
      <c r="V881" s="22"/>
      <c r="W881" s="22"/>
      <c r="X881" s="22"/>
      <c r="Y881" s="22"/>
      <c r="Z881" s="22"/>
    </row>
    <row r="882" spans="2:26" ht="15.75" hidden="1">
      <c r="B882" s="24" t="s">
        <v>136</v>
      </c>
      <c r="C882" s="8">
        <v>35</v>
      </c>
      <c r="D882" s="8">
        <v>24</v>
      </c>
      <c r="E882" s="8">
        <v>33</v>
      </c>
      <c r="F882" s="8">
        <v>57</v>
      </c>
      <c r="G882" s="8">
        <v>76</v>
      </c>
      <c r="H882" s="8">
        <v>38</v>
      </c>
      <c r="I882" s="8">
        <v>33</v>
      </c>
      <c r="J882" s="8">
        <v>28</v>
      </c>
      <c r="U882" s="22"/>
      <c r="V882" s="22"/>
      <c r="W882" s="22"/>
      <c r="X882" s="22"/>
      <c r="Y882" s="22"/>
      <c r="Z882" s="22"/>
    </row>
    <row r="883" spans="2:26" ht="15.75" hidden="1">
      <c r="B883" s="24" t="s">
        <v>47</v>
      </c>
      <c r="C883" s="8">
        <v>39</v>
      </c>
      <c r="D883" s="8">
        <v>26</v>
      </c>
      <c r="E883" s="8">
        <v>32</v>
      </c>
      <c r="F883" s="8">
        <v>66</v>
      </c>
      <c r="G883" s="8">
        <v>77</v>
      </c>
      <c r="H883" s="8">
        <v>42</v>
      </c>
      <c r="I883" s="8">
        <v>36</v>
      </c>
      <c r="J883" s="8">
        <v>31</v>
      </c>
      <c r="U883" s="22"/>
      <c r="V883" s="22"/>
      <c r="W883" s="22"/>
      <c r="X883" s="22"/>
      <c r="Y883" s="22"/>
      <c r="Z883" s="22"/>
    </row>
    <row r="884" spans="2:26" ht="15.75" hidden="1">
      <c r="B884" s="24" t="s">
        <v>138</v>
      </c>
      <c r="C884" s="8">
        <v>41</v>
      </c>
      <c r="D884" s="8">
        <v>30</v>
      </c>
      <c r="E884" s="8">
        <v>30</v>
      </c>
      <c r="F884" s="8">
        <v>59</v>
      </c>
      <c r="G884" s="8">
        <v>71</v>
      </c>
      <c r="H884" s="8">
        <v>47</v>
      </c>
      <c r="I884" s="8">
        <v>36</v>
      </c>
      <c r="J884" s="8">
        <v>34</v>
      </c>
      <c r="U884" s="22"/>
      <c r="V884" s="22"/>
      <c r="W884" s="22"/>
      <c r="X884" s="22"/>
      <c r="Y884" s="22"/>
      <c r="Z884" s="22"/>
    </row>
    <row r="885" spans="2:26" ht="15.75" hidden="1">
      <c r="B885" s="24" t="s">
        <v>139</v>
      </c>
      <c r="C885" s="8">
        <v>16</v>
      </c>
      <c r="D885" s="8">
        <v>13</v>
      </c>
      <c r="E885" s="8">
        <v>48</v>
      </c>
      <c r="F885" s="8">
        <v>15</v>
      </c>
      <c r="G885" s="8" t="e">
        <f>NA()</f>
        <v>#N/A</v>
      </c>
      <c r="H885" s="8">
        <v>21</v>
      </c>
      <c r="I885" s="8">
        <v>13</v>
      </c>
      <c r="J885" s="8">
        <v>20</v>
      </c>
      <c r="U885" s="22"/>
      <c r="V885" s="22"/>
      <c r="W885" s="22"/>
      <c r="X885" s="22"/>
      <c r="Y885" s="22"/>
      <c r="Z885" s="22"/>
    </row>
    <row r="886" spans="2:26" ht="15.75" hidden="1">
      <c r="B886" s="24" t="s">
        <v>52</v>
      </c>
      <c r="C886" s="8">
        <v>47</v>
      </c>
      <c r="D886" s="8">
        <v>19</v>
      </c>
      <c r="E886" s="8">
        <v>35</v>
      </c>
      <c r="F886" s="8">
        <v>56</v>
      </c>
      <c r="G886" s="8" t="e">
        <f>NA()</f>
        <v>#N/A</v>
      </c>
      <c r="H886" s="8">
        <v>36</v>
      </c>
      <c r="I886" s="8">
        <v>54</v>
      </c>
      <c r="J886" s="8">
        <v>22</v>
      </c>
      <c r="U886" s="22"/>
      <c r="V886" s="22"/>
      <c r="W886" s="22"/>
      <c r="X886" s="22"/>
      <c r="Y886" s="22"/>
      <c r="Z886" s="22"/>
    </row>
    <row r="887" spans="2:26" ht="15.75" hidden="1">
      <c r="B887" s="24" t="s">
        <v>141</v>
      </c>
      <c r="C887" s="8">
        <v>70</v>
      </c>
      <c r="D887" s="8">
        <v>41</v>
      </c>
      <c r="E887" s="8">
        <v>48</v>
      </c>
      <c r="F887" s="8">
        <v>78</v>
      </c>
      <c r="G887" s="8">
        <v>79</v>
      </c>
      <c r="H887" s="8">
        <v>75</v>
      </c>
      <c r="I887" s="8">
        <v>66</v>
      </c>
      <c r="J887" s="8">
        <v>40</v>
      </c>
      <c r="U887" s="22"/>
      <c r="V887" s="22"/>
      <c r="W887" s="22"/>
      <c r="X887" s="22"/>
      <c r="Y887" s="22"/>
      <c r="Z887" s="22"/>
    </row>
    <row r="888" spans="2:26" ht="15.75" hidden="1">
      <c r="B888" s="24" t="s">
        <v>142</v>
      </c>
      <c r="C888" s="8">
        <v>46</v>
      </c>
      <c r="D888" s="8">
        <v>32</v>
      </c>
      <c r="E888" s="8">
        <v>33</v>
      </c>
      <c r="F888" s="8">
        <v>57</v>
      </c>
      <c r="G888" s="8">
        <v>70</v>
      </c>
      <c r="H888" s="8">
        <v>48</v>
      </c>
      <c r="I888" s="8">
        <v>44</v>
      </c>
      <c r="J888" s="8">
        <v>28</v>
      </c>
      <c r="U888" s="22"/>
      <c r="V888" s="22"/>
      <c r="W888" s="22"/>
      <c r="X888" s="22"/>
      <c r="Y888" s="22"/>
      <c r="Z888" s="22"/>
    </row>
    <row r="889" spans="2:26" ht="15.75" hidden="1">
      <c r="B889" s="24" t="s">
        <v>143</v>
      </c>
      <c r="C889" s="8">
        <v>69</v>
      </c>
      <c r="D889" s="8">
        <v>33</v>
      </c>
      <c r="E889" s="8">
        <v>39</v>
      </c>
      <c r="F889" s="8">
        <v>73</v>
      </c>
      <c r="G889" s="8">
        <v>85</v>
      </c>
      <c r="H889" s="8">
        <v>71</v>
      </c>
      <c r="I889" s="8">
        <v>67</v>
      </c>
      <c r="J889" s="8">
        <v>40</v>
      </c>
      <c r="U889" s="22"/>
      <c r="V889" s="22"/>
      <c r="W889" s="22"/>
      <c r="X889" s="22"/>
      <c r="Y889" s="22"/>
      <c r="Z889" s="22"/>
    </row>
    <row r="890" spans="2:26" ht="15.75" hidden="1">
      <c r="B890" s="24" t="s">
        <v>144</v>
      </c>
      <c r="C890" s="8">
        <v>67</v>
      </c>
      <c r="D890" s="8">
        <v>36</v>
      </c>
      <c r="E890" s="8">
        <v>49</v>
      </c>
      <c r="F890" s="8">
        <v>80</v>
      </c>
      <c r="G890" s="8">
        <v>83</v>
      </c>
      <c r="H890" s="8">
        <v>69</v>
      </c>
      <c r="I890" s="8">
        <v>65</v>
      </c>
      <c r="J890" s="8">
        <v>47</v>
      </c>
      <c r="U890" s="22"/>
      <c r="V890" s="22"/>
      <c r="W890" s="22"/>
      <c r="X890" s="22"/>
      <c r="Y890" s="22"/>
      <c r="Z890" s="22"/>
    </row>
    <row r="891" spans="2:26" ht="15.75" hidden="1">
      <c r="B891" s="24" t="s">
        <v>145</v>
      </c>
      <c r="C891" s="8">
        <v>59</v>
      </c>
      <c r="D891" s="8">
        <v>33</v>
      </c>
      <c r="E891" s="8">
        <v>49</v>
      </c>
      <c r="F891" s="8">
        <v>67</v>
      </c>
      <c r="G891" s="8">
        <v>55</v>
      </c>
      <c r="H891" s="8">
        <v>61</v>
      </c>
      <c r="I891" s="8">
        <v>57</v>
      </c>
      <c r="J891" s="8">
        <v>54</v>
      </c>
      <c r="U891" s="22"/>
      <c r="V891" s="22"/>
      <c r="W891" s="22"/>
      <c r="X891" s="22"/>
      <c r="Y891" s="22"/>
      <c r="Z891" s="22"/>
    </row>
    <row r="892" spans="2:26" ht="15.75" hidden="1">
      <c r="B892" s="14" t="s">
        <v>54</v>
      </c>
      <c r="C892" s="6"/>
      <c r="D892" s="6"/>
      <c r="E892" s="6"/>
      <c r="F892" s="6"/>
      <c r="G892" s="6"/>
      <c r="H892" s="6"/>
      <c r="I892" s="6"/>
      <c r="J892" s="6"/>
      <c r="K892" s="6"/>
      <c r="L892" s="14"/>
      <c r="U892" s="22"/>
      <c r="V892" s="22"/>
      <c r="W892" s="22"/>
      <c r="X892" s="22"/>
      <c r="Y892" s="22"/>
      <c r="Z892" s="22"/>
    </row>
    <row r="893" spans="2:26" s="27" customFormat="1" ht="15.75" hidden="1">
      <c r="B893" s="14"/>
      <c r="C893" s="6"/>
      <c r="D893" s="6"/>
      <c r="E893" s="6"/>
      <c r="F893" s="6"/>
      <c r="G893" s="6"/>
      <c r="H893" s="6"/>
      <c r="I893" s="6"/>
      <c r="J893" s="36"/>
      <c r="K893" s="36"/>
      <c r="L893" s="26"/>
      <c r="U893" s="22"/>
      <c r="V893" s="22"/>
      <c r="W893" s="22"/>
      <c r="X893" s="22"/>
      <c r="Y893" s="22"/>
      <c r="Z893" s="22"/>
    </row>
    <row r="894" spans="2:26" ht="15" customHeight="1" hidden="1">
      <c r="B894" s="380" t="s">
        <v>194</v>
      </c>
      <c r="C894" s="380"/>
      <c r="D894" s="380"/>
      <c r="E894" s="380"/>
      <c r="F894" s="380"/>
      <c r="G894" s="380"/>
      <c r="H894" s="380"/>
      <c r="I894" s="380"/>
      <c r="J894" s="380"/>
      <c r="K894" s="380"/>
      <c r="L894" s="380"/>
      <c r="M894" s="320"/>
      <c r="U894" s="22"/>
      <c r="V894" s="22"/>
      <c r="W894" s="22"/>
      <c r="X894" s="22"/>
      <c r="Y894" s="22"/>
      <c r="Z894" s="22"/>
    </row>
    <row r="895" spans="2:26" ht="15" customHeight="1" hidden="1">
      <c r="B895" s="10"/>
      <c r="C895" s="10" t="s">
        <v>51</v>
      </c>
      <c r="D895" s="10" t="s">
        <v>62</v>
      </c>
      <c r="E895" s="10" t="s">
        <v>157</v>
      </c>
      <c r="F895" s="10" t="s">
        <v>63</v>
      </c>
      <c r="G895" s="10" t="s">
        <v>101</v>
      </c>
      <c r="H895" s="10" t="s">
        <v>100</v>
      </c>
      <c r="I895" s="10" t="s">
        <v>97</v>
      </c>
      <c r="J895" s="10" t="s">
        <v>92</v>
      </c>
      <c r="U895" s="22"/>
      <c r="V895" s="22"/>
      <c r="W895" s="22"/>
      <c r="X895" s="22"/>
      <c r="Y895" s="22"/>
      <c r="Z895" s="22"/>
    </row>
    <row r="896" spans="2:26" ht="15.75" hidden="1">
      <c r="B896" s="9" t="s">
        <v>53</v>
      </c>
      <c r="C896" s="8">
        <v>48</v>
      </c>
      <c r="D896" s="8">
        <v>26</v>
      </c>
      <c r="E896" s="8">
        <v>34</v>
      </c>
      <c r="F896" s="8">
        <v>62</v>
      </c>
      <c r="G896" s="8">
        <v>74</v>
      </c>
      <c r="H896" s="8">
        <v>52</v>
      </c>
      <c r="I896" s="8">
        <v>44</v>
      </c>
      <c r="J896" s="8">
        <v>32</v>
      </c>
      <c r="K896" s="6"/>
      <c r="L896" s="14"/>
      <c r="U896" s="22"/>
      <c r="V896" s="22"/>
      <c r="W896" s="22"/>
      <c r="X896" s="22"/>
      <c r="Y896" s="22"/>
      <c r="Z896" s="22"/>
    </row>
    <row r="897" spans="2:26" ht="15.75" hidden="1">
      <c r="B897" s="9" t="s">
        <v>64</v>
      </c>
      <c r="C897" s="8">
        <v>50</v>
      </c>
      <c r="D897" s="8">
        <v>27</v>
      </c>
      <c r="E897" s="8">
        <v>33</v>
      </c>
      <c r="F897" s="8">
        <v>64</v>
      </c>
      <c r="G897" s="8">
        <v>76</v>
      </c>
      <c r="H897" s="8">
        <v>54</v>
      </c>
      <c r="I897" s="8">
        <v>46</v>
      </c>
      <c r="J897" s="8">
        <v>31</v>
      </c>
      <c r="U897" s="22"/>
      <c r="V897" s="22"/>
      <c r="W897" s="22"/>
      <c r="X897" s="22"/>
      <c r="Y897" s="22"/>
      <c r="Z897" s="22"/>
    </row>
    <row r="898" spans="2:26" ht="15.75" hidden="1">
      <c r="B898" s="9" t="s">
        <v>65</v>
      </c>
      <c r="C898" s="8">
        <v>51</v>
      </c>
      <c r="D898" s="8">
        <v>27</v>
      </c>
      <c r="E898" s="8">
        <v>33</v>
      </c>
      <c r="F898" s="8">
        <v>61</v>
      </c>
      <c r="G898" s="8">
        <v>68</v>
      </c>
      <c r="H898" s="8">
        <v>56</v>
      </c>
      <c r="I898" s="8">
        <v>47</v>
      </c>
      <c r="J898" s="8">
        <v>32</v>
      </c>
      <c r="U898" s="22"/>
      <c r="V898" s="22"/>
      <c r="W898" s="22"/>
      <c r="X898" s="22"/>
      <c r="Y898" s="22"/>
      <c r="Z898" s="22"/>
    </row>
    <row r="899" spans="2:26" ht="15" customHeight="1" hidden="1">
      <c r="B899" s="24" t="s">
        <v>34</v>
      </c>
      <c r="C899" s="40">
        <v>29</v>
      </c>
      <c r="D899" s="8">
        <v>20</v>
      </c>
      <c r="E899" s="8">
        <v>24</v>
      </c>
      <c r="F899" s="8">
        <v>48</v>
      </c>
      <c r="G899" s="8">
        <v>71</v>
      </c>
      <c r="H899" s="8">
        <v>29</v>
      </c>
      <c r="I899" s="8">
        <v>29</v>
      </c>
      <c r="J899" s="8">
        <v>20</v>
      </c>
      <c r="U899" s="22"/>
      <c r="V899" s="22"/>
      <c r="W899" s="22"/>
      <c r="X899" s="22"/>
      <c r="Y899" s="22"/>
      <c r="Z899" s="22"/>
    </row>
    <row r="900" spans="2:26" ht="15.75" hidden="1">
      <c r="B900" s="24" t="s">
        <v>60</v>
      </c>
      <c r="C900" s="40">
        <v>33</v>
      </c>
      <c r="D900" s="8">
        <v>27</v>
      </c>
      <c r="E900" s="8">
        <v>32</v>
      </c>
      <c r="F900" s="8">
        <v>62</v>
      </c>
      <c r="G900" s="8">
        <v>74</v>
      </c>
      <c r="H900" s="8">
        <v>36</v>
      </c>
      <c r="I900" s="8">
        <v>31</v>
      </c>
      <c r="J900" s="8">
        <v>30</v>
      </c>
      <c r="U900" s="22"/>
      <c r="V900" s="22"/>
      <c r="W900" s="22"/>
      <c r="X900" s="22"/>
      <c r="Y900" s="22"/>
      <c r="Z900" s="22"/>
    </row>
    <row r="901" spans="2:26" ht="15.75" hidden="1">
      <c r="B901" s="24" t="s">
        <v>134</v>
      </c>
      <c r="C901" s="8">
        <v>50</v>
      </c>
      <c r="D901" s="8">
        <v>21</v>
      </c>
      <c r="E901" s="8">
        <v>29</v>
      </c>
      <c r="F901" s="8">
        <v>62</v>
      </c>
      <c r="G901" s="8">
        <v>81</v>
      </c>
      <c r="H901" s="8">
        <v>56</v>
      </c>
      <c r="I901" s="8">
        <v>44</v>
      </c>
      <c r="J901" s="8">
        <v>22</v>
      </c>
      <c r="U901" s="22"/>
      <c r="V901" s="22"/>
      <c r="W901" s="22"/>
      <c r="X901" s="22"/>
      <c r="Y901" s="22"/>
      <c r="Z901" s="22"/>
    </row>
    <row r="902" spans="2:26" ht="15.75" hidden="1">
      <c r="B902" s="24" t="s">
        <v>135</v>
      </c>
      <c r="C902" s="8">
        <v>30</v>
      </c>
      <c r="D902" s="8">
        <v>25</v>
      </c>
      <c r="E902" s="8">
        <v>16</v>
      </c>
      <c r="F902" s="8">
        <v>54</v>
      </c>
      <c r="G902" s="8" t="e">
        <f>NA()</f>
        <v>#N/A</v>
      </c>
      <c r="H902" s="8">
        <v>35</v>
      </c>
      <c r="I902" s="8">
        <v>25</v>
      </c>
      <c r="J902" s="8">
        <v>17</v>
      </c>
      <c r="U902" s="22"/>
      <c r="V902" s="22"/>
      <c r="W902" s="22"/>
      <c r="X902" s="22"/>
      <c r="Y902" s="22"/>
      <c r="Z902" s="22"/>
    </row>
    <row r="903" spans="2:26" ht="15.75" hidden="1">
      <c r="B903" s="24" t="s">
        <v>136</v>
      </c>
      <c r="C903" s="8">
        <v>38</v>
      </c>
      <c r="D903" s="8">
        <v>21</v>
      </c>
      <c r="E903" s="8">
        <v>44</v>
      </c>
      <c r="F903" s="8">
        <v>60</v>
      </c>
      <c r="G903" s="8">
        <v>60</v>
      </c>
      <c r="H903" s="8">
        <v>42</v>
      </c>
      <c r="I903" s="8">
        <v>35</v>
      </c>
      <c r="J903" s="8">
        <v>30</v>
      </c>
      <c r="U903" s="22"/>
      <c r="V903" s="22"/>
      <c r="W903" s="22"/>
      <c r="X903" s="22"/>
      <c r="Y903" s="22"/>
      <c r="Z903" s="22"/>
    </row>
    <row r="904" spans="2:26" ht="15.75" hidden="1">
      <c r="B904" s="24" t="s">
        <v>47</v>
      </c>
      <c r="C904" s="8">
        <v>36</v>
      </c>
      <c r="D904" s="8">
        <v>22</v>
      </c>
      <c r="E904" s="8">
        <v>28</v>
      </c>
      <c r="F904" s="8">
        <v>67</v>
      </c>
      <c r="G904" s="8">
        <v>68</v>
      </c>
      <c r="H904" s="8">
        <v>41</v>
      </c>
      <c r="I904" s="8">
        <v>32</v>
      </c>
      <c r="J904" s="8">
        <v>25</v>
      </c>
      <c r="U904" s="22"/>
      <c r="V904" s="22"/>
      <c r="W904" s="22"/>
      <c r="X904" s="22"/>
      <c r="Y904" s="22"/>
      <c r="Z904" s="22"/>
    </row>
    <row r="905" spans="2:26" ht="15.75" hidden="1">
      <c r="B905" s="24" t="s">
        <v>138</v>
      </c>
      <c r="C905" s="8">
        <v>40</v>
      </c>
      <c r="D905" s="8">
        <v>26</v>
      </c>
      <c r="E905" s="8">
        <v>29</v>
      </c>
      <c r="F905" s="8">
        <v>58</v>
      </c>
      <c r="G905" s="8">
        <v>64</v>
      </c>
      <c r="H905" s="8">
        <v>41</v>
      </c>
      <c r="I905" s="8">
        <v>38</v>
      </c>
      <c r="J905" s="8">
        <v>29</v>
      </c>
      <c r="U905" s="22"/>
      <c r="V905" s="22"/>
      <c r="W905" s="22"/>
      <c r="X905" s="22"/>
      <c r="Y905" s="22"/>
      <c r="Z905" s="22"/>
    </row>
    <row r="906" spans="2:26" ht="15.75" hidden="1">
      <c r="B906" s="24" t="s">
        <v>139</v>
      </c>
      <c r="C906" s="8">
        <v>17</v>
      </c>
      <c r="D906" s="8">
        <v>14</v>
      </c>
      <c r="E906" s="8">
        <v>21</v>
      </c>
      <c r="F906" s="8">
        <v>35</v>
      </c>
      <c r="G906" s="8" t="e">
        <f>NA()</f>
        <v>#N/A</v>
      </c>
      <c r="H906" s="8">
        <v>20</v>
      </c>
      <c r="I906" s="8">
        <v>14</v>
      </c>
      <c r="J906" s="8">
        <v>10</v>
      </c>
      <c r="U906" s="22"/>
      <c r="V906" s="22"/>
      <c r="W906" s="22"/>
      <c r="X906" s="22"/>
      <c r="Y906" s="22"/>
      <c r="Z906" s="22"/>
    </row>
    <row r="907" spans="2:26" ht="15.75" hidden="1">
      <c r="B907" s="24" t="s">
        <v>52</v>
      </c>
      <c r="C907" s="8">
        <v>42</v>
      </c>
      <c r="D907" s="8">
        <v>21</v>
      </c>
      <c r="E907" s="8">
        <v>28</v>
      </c>
      <c r="F907" s="8">
        <v>49</v>
      </c>
      <c r="G907" s="8" t="e">
        <f>NA()</f>
        <v>#N/A</v>
      </c>
      <c r="H907" s="8">
        <v>47</v>
      </c>
      <c r="I907" s="8">
        <v>37</v>
      </c>
      <c r="J907" s="8">
        <v>28</v>
      </c>
      <c r="U907" s="22"/>
      <c r="V907" s="22"/>
      <c r="W907" s="22"/>
      <c r="X907" s="22"/>
      <c r="Y907" s="22"/>
      <c r="Z907" s="22"/>
    </row>
    <row r="908" spans="2:26" ht="15.75" hidden="1">
      <c r="B908" s="24" t="s">
        <v>141</v>
      </c>
      <c r="C908" s="8">
        <v>63</v>
      </c>
      <c r="D908" s="8">
        <v>39</v>
      </c>
      <c r="E908" s="8">
        <v>41</v>
      </c>
      <c r="F908" s="8">
        <v>69</v>
      </c>
      <c r="G908" s="8">
        <v>91</v>
      </c>
      <c r="H908" s="8">
        <v>71</v>
      </c>
      <c r="I908" s="8">
        <v>55</v>
      </c>
      <c r="J908" s="8">
        <v>35</v>
      </c>
      <c r="U908" s="22"/>
      <c r="V908" s="22"/>
      <c r="W908" s="22"/>
      <c r="X908" s="22"/>
      <c r="Y908" s="22"/>
      <c r="Z908" s="22"/>
    </row>
    <row r="909" spans="2:26" ht="15.75" hidden="1">
      <c r="B909" s="24" t="s">
        <v>142</v>
      </c>
      <c r="C909" s="8">
        <v>44</v>
      </c>
      <c r="D909" s="8">
        <v>27</v>
      </c>
      <c r="E909" s="8">
        <v>34</v>
      </c>
      <c r="F909" s="8">
        <v>53</v>
      </c>
      <c r="G909" s="8">
        <v>65</v>
      </c>
      <c r="H909" s="8">
        <v>48</v>
      </c>
      <c r="I909" s="8">
        <v>40</v>
      </c>
      <c r="J909" s="8">
        <v>33</v>
      </c>
      <c r="U909" s="22"/>
      <c r="V909" s="22"/>
      <c r="W909" s="22"/>
      <c r="X909" s="22"/>
      <c r="Y909" s="22"/>
      <c r="Z909" s="22"/>
    </row>
    <row r="910" spans="2:26" ht="15.75" hidden="1">
      <c r="B910" s="24" t="s">
        <v>143</v>
      </c>
      <c r="C910" s="8">
        <v>72</v>
      </c>
      <c r="D910" s="8">
        <v>39</v>
      </c>
      <c r="E910" s="8">
        <v>39</v>
      </c>
      <c r="F910" s="8">
        <v>77</v>
      </c>
      <c r="G910" s="8">
        <v>87</v>
      </c>
      <c r="H910" s="8">
        <v>76</v>
      </c>
      <c r="I910" s="8">
        <v>69</v>
      </c>
      <c r="J910" s="8">
        <v>39</v>
      </c>
      <c r="U910" s="22"/>
      <c r="V910" s="22"/>
      <c r="W910" s="22"/>
      <c r="X910" s="22"/>
      <c r="Y910" s="22"/>
      <c r="Z910" s="22"/>
    </row>
    <row r="911" spans="2:26" ht="15.75" hidden="1">
      <c r="B911" s="24" t="s">
        <v>144</v>
      </c>
      <c r="C911" s="8">
        <v>67</v>
      </c>
      <c r="D911" s="8">
        <v>33</v>
      </c>
      <c r="E911" s="8">
        <v>45</v>
      </c>
      <c r="F911" s="8">
        <v>82</v>
      </c>
      <c r="G911" s="8">
        <v>75</v>
      </c>
      <c r="H911" s="8">
        <v>71</v>
      </c>
      <c r="I911" s="8">
        <v>64</v>
      </c>
      <c r="J911" s="8">
        <v>41</v>
      </c>
      <c r="U911" s="22"/>
      <c r="V911" s="22"/>
      <c r="W911" s="22"/>
      <c r="X911" s="22"/>
      <c r="Y911" s="22"/>
      <c r="Z911" s="22"/>
    </row>
    <row r="912" spans="2:26" ht="15.75" hidden="1">
      <c r="B912" s="24" t="s">
        <v>145</v>
      </c>
      <c r="C912" s="8">
        <v>62</v>
      </c>
      <c r="D912" s="8">
        <v>39</v>
      </c>
      <c r="E912" s="8">
        <v>49</v>
      </c>
      <c r="F912" s="8">
        <v>65</v>
      </c>
      <c r="G912" s="8">
        <v>82</v>
      </c>
      <c r="H912" s="8">
        <v>66</v>
      </c>
      <c r="I912" s="8">
        <v>57</v>
      </c>
      <c r="J912" s="8">
        <v>45</v>
      </c>
      <c r="U912" s="22"/>
      <c r="V912" s="22"/>
      <c r="W912" s="22"/>
      <c r="X912" s="22"/>
      <c r="Y912" s="22"/>
      <c r="Z912" s="22"/>
    </row>
    <row r="913" spans="2:26" ht="15.75" hidden="1">
      <c r="B913" s="14" t="s">
        <v>31</v>
      </c>
      <c r="C913" s="6"/>
      <c r="D913" s="6"/>
      <c r="E913" s="6"/>
      <c r="F913" s="6"/>
      <c r="G913" s="6"/>
      <c r="H913" s="6"/>
      <c r="I913" s="6"/>
      <c r="J913" s="6"/>
      <c r="K913" s="6"/>
      <c r="L913" s="14"/>
      <c r="U913" s="22"/>
      <c r="V913" s="22"/>
      <c r="W913" s="22"/>
      <c r="X913" s="22"/>
      <c r="Y913" s="22"/>
      <c r="Z913" s="22"/>
    </row>
    <row r="914" spans="2:26" s="27" customFormat="1" ht="15.75" hidden="1">
      <c r="B914" s="14"/>
      <c r="C914" s="6"/>
      <c r="D914" s="6"/>
      <c r="E914" s="6"/>
      <c r="F914" s="6"/>
      <c r="G914" s="6"/>
      <c r="H914" s="6"/>
      <c r="I914" s="6"/>
      <c r="J914" s="36"/>
      <c r="K914" s="36"/>
      <c r="L914" s="26"/>
      <c r="U914" s="22"/>
      <c r="V914" s="22"/>
      <c r="W914" s="22"/>
      <c r="X914" s="22"/>
      <c r="Y914" s="22"/>
      <c r="Z914" s="22"/>
    </row>
    <row r="915" spans="2:26" ht="15" customHeight="1" hidden="1">
      <c r="B915" s="380" t="s">
        <v>195</v>
      </c>
      <c r="C915" s="380"/>
      <c r="D915" s="380"/>
      <c r="E915" s="380"/>
      <c r="F915" s="380"/>
      <c r="G915" s="380"/>
      <c r="H915" s="380"/>
      <c r="I915" s="380"/>
      <c r="J915" s="380"/>
      <c r="K915" s="380"/>
      <c r="L915" s="380"/>
      <c r="M915" s="320"/>
      <c r="U915" s="22"/>
      <c r="V915" s="22"/>
      <c r="W915" s="22"/>
      <c r="X915" s="22"/>
      <c r="Y915" s="22"/>
      <c r="Z915" s="22"/>
    </row>
    <row r="916" spans="2:26" ht="15" customHeight="1" hidden="1">
      <c r="B916" s="10"/>
      <c r="C916" s="10" t="s">
        <v>51</v>
      </c>
      <c r="D916" s="10" t="s">
        <v>62</v>
      </c>
      <c r="E916" s="10" t="s">
        <v>157</v>
      </c>
      <c r="F916" s="10" t="s">
        <v>63</v>
      </c>
      <c r="G916" s="10" t="s">
        <v>101</v>
      </c>
      <c r="H916" s="10" t="s">
        <v>100</v>
      </c>
      <c r="I916" s="10" t="s">
        <v>97</v>
      </c>
      <c r="J916" s="10" t="s">
        <v>92</v>
      </c>
      <c r="U916" s="22"/>
      <c r="V916" s="22"/>
      <c r="W916" s="22"/>
      <c r="X916" s="22"/>
      <c r="Y916" s="22"/>
      <c r="Z916" s="22"/>
    </row>
    <row r="917" spans="2:26" ht="15.75" hidden="1">
      <c r="B917" s="9" t="s">
        <v>53</v>
      </c>
      <c r="C917" s="8">
        <v>43</v>
      </c>
      <c r="D917" s="8">
        <v>21</v>
      </c>
      <c r="E917" s="8">
        <v>29</v>
      </c>
      <c r="F917" s="8">
        <v>56</v>
      </c>
      <c r="G917" s="8">
        <v>69</v>
      </c>
      <c r="H917" s="8">
        <v>46</v>
      </c>
      <c r="I917" s="8">
        <v>39</v>
      </c>
      <c r="J917" s="8">
        <v>26</v>
      </c>
      <c r="K917" s="6"/>
      <c r="L917" s="14"/>
      <c r="U917" s="22"/>
      <c r="V917" s="22"/>
      <c r="W917" s="22"/>
      <c r="X917" s="22"/>
      <c r="Y917" s="22"/>
      <c r="Z917" s="22"/>
    </row>
    <row r="918" spans="2:26" ht="15.75" hidden="1">
      <c r="B918" s="9" t="s">
        <v>64</v>
      </c>
      <c r="C918" s="8">
        <v>44</v>
      </c>
      <c r="D918" s="8">
        <v>21</v>
      </c>
      <c r="E918" s="8">
        <v>27</v>
      </c>
      <c r="F918" s="8">
        <v>58</v>
      </c>
      <c r="G918" s="8">
        <v>69</v>
      </c>
      <c r="H918" s="8">
        <v>47</v>
      </c>
      <c r="I918" s="8">
        <v>41</v>
      </c>
      <c r="J918" s="8">
        <v>25</v>
      </c>
      <c r="U918" s="22"/>
      <c r="V918" s="22"/>
      <c r="W918" s="22"/>
      <c r="X918" s="22"/>
      <c r="Y918" s="22"/>
      <c r="Z918" s="22"/>
    </row>
    <row r="919" spans="2:26" ht="15.75" hidden="1">
      <c r="B919" s="9" t="s">
        <v>65</v>
      </c>
      <c r="C919" s="8">
        <v>46</v>
      </c>
      <c r="D919" s="8">
        <v>22</v>
      </c>
      <c r="E919" s="8">
        <v>28</v>
      </c>
      <c r="F919" s="8">
        <v>54</v>
      </c>
      <c r="G919" s="8">
        <v>64</v>
      </c>
      <c r="H919" s="8">
        <v>51</v>
      </c>
      <c r="I919" s="8">
        <v>42</v>
      </c>
      <c r="J919" s="8">
        <v>26</v>
      </c>
      <c r="U919" s="22"/>
      <c r="V919" s="22"/>
      <c r="W919" s="22"/>
      <c r="X919" s="22"/>
      <c r="Y919" s="22"/>
      <c r="Z919" s="22"/>
    </row>
    <row r="920" spans="2:26" ht="15" customHeight="1" hidden="1">
      <c r="B920" s="24" t="s">
        <v>34</v>
      </c>
      <c r="C920" s="40">
        <v>24</v>
      </c>
      <c r="D920" s="8">
        <v>10</v>
      </c>
      <c r="E920" s="8">
        <v>30</v>
      </c>
      <c r="F920" s="8">
        <v>45</v>
      </c>
      <c r="G920" s="8">
        <v>50</v>
      </c>
      <c r="H920" s="8">
        <v>27</v>
      </c>
      <c r="I920" s="8">
        <v>21</v>
      </c>
      <c r="J920" s="8">
        <v>18</v>
      </c>
      <c r="U920" s="22"/>
      <c r="V920" s="22"/>
      <c r="W920" s="22"/>
      <c r="X920" s="22"/>
      <c r="Y920" s="22"/>
      <c r="Z920" s="22"/>
    </row>
    <row r="921" spans="2:26" ht="15.75" hidden="1">
      <c r="B921" s="24" t="s">
        <v>60</v>
      </c>
      <c r="C921" s="40">
        <v>27</v>
      </c>
      <c r="D921" s="8">
        <v>22</v>
      </c>
      <c r="E921" s="8">
        <v>25</v>
      </c>
      <c r="F921" s="8">
        <v>54</v>
      </c>
      <c r="G921" s="8">
        <v>67</v>
      </c>
      <c r="H921" s="8">
        <v>29</v>
      </c>
      <c r="I921" s="8">
        <v>25</v>
      </c>
      <c r="J921" s="8">
        <v>23</v>
      </c>
      <c r="U921" s="22"/>
      <c r="V921" s="22"/>
      <c r="W921" s="22"/>
      <c r="X921" s="22"/>
      <c r="Y921" s="22"/>
      <c r="Z921" s="22"/>
    </row>
    <row r="922" spans="2:26" ht="15.75" hidden="1">
      <c r="B922" s="24" t="s">
        <v>134</v>
      </c>
      <c r="C922" s="8">
        <v>44</v>
      </c>
      <c r="D922" s="8">
        <v>13</v>
      </c>
      <c r="E922" s="8">
        <v>28</v>
      </c>
      <c r="F922" s="8">
        <v>52</v>
      </c>
      <c r="G922" s="8">
        <v>76</v>
      </c>
      <c r="H922" s="8">
        <v>46</v>
      </c>
      <c r="I922" s="8">
        <v>41</v>
      </c>
      <c r="J922" s="8">
        <v>19</v>
      </c>
      <c r="U922" s="22"/>
      <c r="V922" s="22"/>
      <c r="W922" s="22"/>
      <c r="X922" s="22"/>
      <c r="Y922" s="22"/>
      <c r="Z922" s="22"/>
    </row>
    <row r="923" spans="2:26" ht="15.75" hidden="1">
      <c r="B923" s="24" t="s">
        <v>135</v>
      </c>
      <c r="C923" s="8">
        <v>30</v>
      </c>
      <c r="D923" s="8">
        <v>23</v>
      </c>
      <c r="E923" s="8">
        <v>29</v>
      </c>
      <c r="F923" s="8">
        <v>62</v>
      </c>
      <c r="G923" s="8" t="e">
        <f>NA()</f>
        <v>#N/A</v>
      </c>
      <c r="H923" s="8">
        <v>37</v>
      </c>
      <c r="I923" s="8">
        <v>25</v>
      </c>
      <c r="J923" s="8">
        <v>16</v>
      </c>
      <c r="U923" s="22"/>
      <c r="V923" s="22"/>
      <c r="W923" s="22"/>
      <c r="X923" s="22"/>
      <c r="Y923" s="22"/>
      <c r="Z923" s="22"/>
    </row>
    <row r="924" spans="2:26" ht="15.75" hidden="1">
      <c r="B924" s="24" t="s">
        <v>136</v>
      </c>
      <c r="C924" s="8">
        <v>35</v>
      </c>
      <c r="D924" s="8">
        <v>20</v>
      </c>
      <c r="E924" s="8">
        <v>32</v>
      </c>
      <c r="F924" s="8">
        <v>58</v>
      </c>
      <c r="G924" s="8">
        <v>52</v>
      </c>
      <c r="H924" s="8">
        <v>38</v>
      </c>
      <c r="I924" s="8">
        <v>32</v>
      </c>
      <c r="J924" s="8">
        <v>22</v>
      </c>
      <c r="U924" s="22"/>
      <c r="V924" s="22"/>
      <c r="W924" s="22"/>
      <c r="X924" s="22"/>
      <c r="Y924" s="22"/>
      <c r="Z924" s="22"/>
    </row>
    <row r="925" spans="2:26" ht="15.75" hidden="1">
      <c r="B925" s="24" t="s">
        <v>47</v>
      </c>
      <c r="C925" s="8">
        <v>29</v>
      </c>
      <c r="D925" s="8">
        <v>16</v>
      </c>
      <c r="E925" s="8">
        <v>22</v>
      </c>
      <c r="F925" s="8">
        <v>55</v>
      </c>
      <c r="G925" s="8">
        <v>55</v>
      </c>
      <c r="H925" s="8">
        <v>33</v>
      </c>
      <c r="I925" s="8">
        <v>26</v>
      </c>
      <c r="J925" s="8">
        <v>18</v>
      </c>
      <c r="U925" s="22"/>
      <c r="V925" s="22"/>
      <c r="W925" s="22"/>
      <c r="X925" s="22"/>
      <c r="Y925" s="22"/>
      <c r="Z925" s="22"/>
    </row>
    <row r="926" spans="2:26" ht="15.75" hidden="1">
      <c r="B926" s="24" t="s">
        <v>138</v>
      </c>
      <c r="C926" s="8">
        <v>37</v>
      </c>
      <c r="D926" s="8">
        <v>25</v>
      </c>
      <c r="E926" s="8">
        <v>25</v>
      </c>
      <c r="F926" s="8">
        <v>54</v>
      </c>
      <c r="G926" s="8">
        <v>54</v>
      </c>
      <c r="H926" s="8">
        <v>40</v>
      </c>
      <c r="I926" s="8">
        <v>34</v>
      </c>
      <c r="J926" s="8">
        <v>28</v>
      </c>
      <c r="U926" s="22"/>
      <c r="V926" s="22"/>
      <c r="W926" s="22"/>
      <c r="X926" s="22"/>
      <c r="Y926" s="22"/>
      <c r="Z926" s="22"/>
    </row>
    <row r="927" spans="2:26" ht="15.75" hidden="1">
      <c r="B927" s="24" t="s">
        <v>139</v>
      </c>
      <c r="C927" s="8">
        <v>3</v>
      </c>
      <c r="D927" s="8">
        <v>2</v>
      </c>
      <c r="E927" s="8">
        <v>3</v>
      </c>
      <c r="F927" s="8">
        <v>11</v>
      </c>
      <c r="G927" s="8" t="e">
        <f>NA()</f>
        <v>#N/A</v>
      </c>
      <c r="H927" s="8">
        <v>4</v>
      </c>
      <c r="I927" s="8">
        <v>3</v>
      </c>
      <c r="J927" s="8">
        <v>2</v>
      </c>
      <c r="U927" s="22"/>
      <c r="V927" s="22"/>
      <c r="W927" s="22"/>
      <c r="X927" s="22"/>
      <c r="Y927" s="22"/>
      <c r="Z927" s="22"/>
    </row>
    <row r="928" spans="2:26" ht="15.75" hidden="1">
      <c r="B928" s="24" t="s">
        <v>52</v>
      </c>
      <c r="C928" s="8">
        <v>45</v>
      </c>
      <c r="D928" s="8">
        <v>11</v>
      </c>
      <c r="E928" s="8">
        <v>21</v>
      </c>
      <c r="F928" s="8">
        <v>57</v>
      </c>
      <c r="G928" s="8" t="e">
        <f>NA()</f>
        <v>#N/A</v>
      </c>
      <c r="H928" s="8">
        <v>45</v>
      </c>
      <c r="I928" s="8">
        <v>45</v>
      </c>
      <c r="J928" s="8">
        <v>22</v>
      </c>
      <c r="U928" s="22"/>
      <c r="V928" s="22"/>
      <c r="W928" s="22"/>
      <c r="X928" s="22"/>
      <c r="Y928" s="22"/>
      <c r="Z928" s="22"/>
    </row>
    <row r="929" spans="2:26" ht="15.75" hidden="1">
      <c r="B929" s="24" t="s">
        <v>141</v>
      </c>
      <c r="C929" s="8">
        <v>51</v>
      </c>
      <c r="D929" s="8">
        <v>22</v>
      </c>
      <c r="E929" s="8">
        <v>20</v>
      </c>
      <c r="F929" s="8">
        <v>61</v>
      </c>
      <c r="G929" s="8">
        <v>60</v>
      </c>
      <c r="H929" s="8">
        <v>57</v>
      </c>
      <c r="I929" s="8">
        <v>45</v>
      </c>
      <c r="J929" s="8">
        <v>22</v>
      </c>
      <c r="U929" s="22"/>
      <c r="V929" s="22"/>
      <c r="W929" s="22"/>
      <c r="X929" s="22"/>
      <c r="Y929" s="22"/>
      <c r="Z929" s="22"/>
    </row>
    <row r="930" spans="2:26" ht="15.75" hidden="1">
      <c r="B930" s="24" t="s">
        <v>142</v>
      </c>
      <c r="C930" s="8">
        <v>38</v>
      </c>
      <c r="D930" s="8">
        <v>21</v>
      </c>
      <c r="E930" s="8">
        <v>28</v>
      </c>
      <c r="F930" s="8">
        <v>46</v>
      </c>
      <c r="G930" s="8">
        <v>55</v>
      </c>
      <c r="H930" s="8">
        <v>40</v>
      </c>
      <c r="I930" s="8">
        <v>36</v>
      </c>
      <c r="J930" s="8">
        <v>25</v>
      </c>
      <c r="U930" s="22"/>
      <c r="V930" s="22"/>
      <c r="W930" s="22"/>
      <c r="X930" s="22"/>
      <c r="Y930" s="22"/>
      <c r="Z930" s="22"/>
    </row>
    <row r="931" spans="2:26" ht="15.75" hidden="1">
      <c r="B931" s="24" t="s">
        <v>143</v>
      </c>
      <c r="C931" s="8">
        <v>66</v>
      </c>
      <c r="D931" s="8">
        <v>28</v>
      </c>
      <c r="E931" s="8">
        <v>30</v>
      </c>
      <c r="F931" s="8">
        <v>70</v>
      </c>
      <c r="G931" s="8">
        <v>84</v>
      </c>
      <c r="H931" s="8">
        <v>70</v>
      </c>
      <c r="I931" s="8">
        <v>62</v>
      </c>
      <c r="J931" s="8">
        <v>32</v>
      </c>
      <c r="U931" s="22"/>
      <c r="V931" s="22"/>
      <c r="W931" s="22"/>
      <c r="X931" s="22"/>
      <c r="Y931" s="22"/>
      <c r="Z931" s="22"/>
    </row>
    <row r="932" spans="2:26" ht="15.75" hidden="1">
      <c r="B932" s="24" t="s">
        <v>144</v>
      </c>
      <c r="C932" s="8">
        <v>59</v>
      </c>
      <c r="D932" s="8">
        <v>23</v>
      </c>
      <c r="E932" s="8">
        <v>37</v>
      </c>
      <c r="F932" s="8">
        <v>74</v>
      </c>
      <c r="G932" s="8">
        <v>69</v>
      </c>
      <c r="H932" s="8">
        <v>61</v>
      </c>
      <c r="I932" s="8">
        <v>58</v>
      </c>
      <c r="J932" s="8">
        <v>33</v>
      </c>
      <c r="U932" s="22"/>
      <c r="V932" s="22"/>
      <c r="W932" s="22"/>
      <c r="X932" s="22"/>
      <c r="Y932" s="22"/>
      <c r="Z932" s="22"/>
    </row>
    <row r="933" spans="2:26" ht="15.75" hidden="1">
      <c r="B933" s="24" t="s">
        <v>145</v>
      </c>
      <c r="C933" s="8">
        <v>47</v>
      </c>
      <c r="D933" s="8">
        <v>18</v>
      </c>
      <c r="E933" s="8">
        <v>39</v>
      </c>
      <c r="F933" s="8">
        <v>49</v>
      </c>
      <c r="G933" s="8">
        <v>70</v>
      </c>
      <c r="H933" s="8">
        <v>48</v>
      </c>
      <c r="I933" s="8">
        <v>46</v>
      </c>
      <c r="J933" s="8">
        <v>20</v>
      </c>
      <c r="U933" s="22"/>
      <c r="V933" s="22"/>
      <c r="W933" s="22"/>
      <c r="X933" s="22"/>
      <c r="Y933" s="22"/>
      <c r="Z933" s="22"/>
    </row>
    <row r="934" spans="2:26" s="2" customFormat="1" ht="15.75" hidden="1">
      <c r="B934" s="14" t="s">
        <v>67</v>
      </c>
      <c r="C934" s="6"/>
      <c r="D934" s="6"/>
      <c r="E934" s="6"/>
      <c r="F934" s="6"/>
      <c r="G934" s="6"/>
      <c r="H934" s="6"/>
      <c r="I934" s="6"/>
      <c r="J934" s="13"/>
      <c r="U934" s="22"/>
      <c r="V934" s="22"/>
      <c r="W934" s="22"/>
      <c r="X934" s="22"/>
      <c r="Y934" s="22"/>
      <c r="Z934" s="22"/>
    </row>
    <row r="935" spans="2:26" s="2" customFormat="1" ht="15.75">
      <c r="B935" s="14"/>
      <c r="C935" s="6"/>
      <c r="D935" s="6"/>
      <c r="E935" s="6"/>
      <c r="F935" s="6"/>
      <c r="G935" s="6"/>
      <c r="H935" s="6"/>
      <c r="I935" s="6"/>
      <c r="J935" s="13"/>
      <c r="U935" s="22"/>
      <c r="V935" s="22"/>
      <c r="W935" s="22"/>
      <c r="X935" s="22"/>
      <c r="Y935" s="22"/>
      <c r="Z935" s="22"/>
    </row>
    <row r="936" spans="1:22" s="191" customFormat="1" ht="66" customHeight="1">
      <c r="A936" s="276"/>
      <c r="B936" s="359" t="s">
        <v>651</v>
      </c>
      <c r="C936" s="348"/>
      <c r="D936" s="348"/>
      <c r="E936" s="348"/>
      <c r="F936" s="348"/>
      <c r="G936" s="348"/>
      <c r="H936" s="348"/>
      <c r="I936" s="348"/>
      <c r="J936" s="348"/>
      <c r="K936" s="348"/>
      <c r="L936" s="348"/>
      <c r="M936" s="348"/>
      <c r="N936" s="334"/>
      <c r="O936" s="334"/>
      <c r="P936" s="334"/>
      <c r="Q936" s="334"/>
      <c r="R936" s="334"/>
      <c r="S936" s="334"/>
      <c r="T936" s="334"/>
      <c r="U936" s="334"/>
      <c r="V936" s="334"/>
    </row>
    <row r="937" spans="2:26" s="2" customFormat="1" ht="21" customHeight="1" hidden="1">
      <c r="B937" s="14"/>
      <c r="C937" s="6"/>
      <c r="D937" s="6"/>
      <c r="E937" s="6"/>
      <c r="F937" s="6"/>
      <c r="G937" s="6"/>
      <c r="H937" s="6"/>
      <c r="I937" s="6"/>
      <c r="J937" s="274"/>
      <c r="U937" s="22"/>
      <c r="V937" s="22"/>
      <c r="W937" s="22"/>
      <c r="X937" s="22"/>
      <c r="Y937" s="22"/>
      <c r="Z937" s="22"/>
    </row>
    <row r="938" spans="2:12" s="191" customFormat="1" ht="15" customHeight="1" hidden="1">
      <c r="B938" s="380" t="s">
        <v>304</v>
      </c>
      <c r="C938" s="380"/>
      <c r="D938" s="380"/>
      <c r="E938" s="380"/>
      <c r="F938" s="380"/>
      <c r="G938" s="380"/>
      <c r="H938" s="380"/>
      <c r="I938" s="380"/>
      <c r="J938" s="380"/>
      <c r="K938" s="380"/>
      <c r="L938" s="380"/>
    </row>
    <row r="939" spans="2:26" s="191" customFormat="1" ht="15" customHeight="1" hidden="1">
      <c r="B939" s="21"/>
      <c r="C939" s="10" t="s">
        <v>51</v>
      </c>
      <c r="D939" s="10" t="s">
        <v>62</v>
      </c>
      <c r="E939" s="10" t="s">
        <v>157</v>
      </c>
      <c r="F939" s="10" t="s">
        <v>63</v>
      </c>
      <c r="G939" s="10" t="s">
        <v>101</v>
      </c>
      <c r="H939" s="10" t="s">
        <v>100</v>
      </c>
      <c r="I939" s="10" t="s">
        <v>97</v>
      </c>
      <c r="J939" s="10" t="s">
        <v>92</v>
      </c>
      <c r="U939" s="22"/>
      <c r="V939" s="22"/>
      <c r="W939" s="22"/>
      <c r="X939" s="22"/>
      <c r="Y939" s="22"/>
      <c r="Z939" s="22"/>
    </row>
    <row r="940" spans="2:10" s="191" customFormat="1" ht="15.75" hidden="1">
      <c r="B940" s="9" t="s">
        <v>53</v>
      </c>
      <c r="C940" s="8">
        <v>62</v>
      </c>
      <c r="D940" s="8">
        <v>49</v>
      </c>
      <c r="E940" s="8">
        <v>52</v>
      </c>
      <c r="F940" s="8">
        <v>72</v>
      </c>
      <c r="G940" s="8">
        <v>75</v>
      </c>
      <c r="H940" s="8">
        <v>58</v>
      </c>
      <c r="I940" s="8">
        <v>62</v>
      </c>
      <c r="J940" s="8">
        <v>48</v>
      </c>
    </row>
    <row r="941" spans="2:10" s="191" customFormat="1" ht="15.75" hidden="1">
      <c r="B941" s="9" t="s">
        <v>64</v>
      </c>
      <c r="C941" s="8">
        <v>64</v>
      </c>
      <c r="D941" s="8">
        <v>49</v>
      </c>
      <c r="E941" s="8">
        <v>51</v>
      </c>
      <c r="F941" s="8">
        <v>76</v>
      </c>
      <c r="G941" s="8">
        <v>76</v>
      </c>
      <c r="H941" s="8">
        <v>60</v>
      </c>
      <c r="I941" s="8">
        <v>67</v>
      </c>
      <c r="J941" s="8">
        <v>48</v>
      </c>
    </row>
    <row r="942" spans="2:10" s="191" customFormat="1" ht="15.75" hidden="1">
      <c r="B942" s="9" t="s">
        <v>65</v>
      </c>
      <c r="C942" s="8">
        <v>65</v>
      </c>
      <c r="D942" s="8">
        <v>51</v>
      </c>
      <c r="E942" s="8">
        <v>51</v>
      </c>
      <c r="F942" s="8">
        <v>72</v>
      </c>
      <c r="G942" s="8">
        <v>73</v>
      </c>
      <c r="H942" s="8">
        <v>62</v>
      </c>
      <c r="I942" s="8">
        <v>68</v>
      </c>
      <c r="J942" s="8">
        <v>48</v>
      </c>
    </row>
    <row r="943" spans="2:10" s="191" customFormat="1" ht="15" customHeight="1" hidden="1">
      <c r="B943" s="24" t="s">
        <v>34</v>
      </c>
      <c r="C943" s="40">
        <v>55</v>
      </c>
      <c r="D943" s="8">
        <v>50</v>
      </c>
      <c r="E943" s="8">
        <v>62</v>
      </c>
      <c r="F943" s="8">
        <v>75</v>
      </c>
      <c r="G943" s="8" t="e">
        <f>NA()</f>
        <v>#N/A</v>
      </c>
      <c r="H943" s="8">
        <v>49</v>
      </c>
      <c r="I943" s="8">
        <v>61</v>
      </c>
      <c r="J943" s="8">
        <v>55</v>
      </c>
    </row>
    <row r="944" spans="2:10" s="191" customFormat="1" ht="15.75" hidden="1">
      <c r="B944" s="24" t="s">
        <v>60</v>
      </c>
      <c r="C944" s="40">
        <v>49</v>
      </c>
      <c r="D944" s="8">
        <v>45</v>
      </c>
      <c r="E944" s="8">
        <v>47</v>
      </c>
      <c r="F944" s="8">
        <v>83</v>
      </c>
      <c r="G944" s="8">
        <v>63</v>
      </c>
      <c r="H944" s="8">
        <v>45</v>
      </c>
      <c r="I944" s="8">
        <v>52</v>
      </c>
      <c r="J944" s="8">
        <v>45</v>
      </c>
    </row>
    <row r="945" spans="2:10" s="191" customFormat="1" ht="15.75" hidden="1">
      <c r="B945" s="24" t="s">
        <v>134</v>
      </c>
      <c r="C945" s="8">
        <v>61</v>
      </c>
      <c r="D945" s="8">
        <v>49</v>
      </c>
      <c r="E945" s="8">
        <v>43</v>
      </c>
      <c r="F945" s="8">
        <v>70</v>
      </c>
      <c r="G945" s="8">
        <v>69</v>
      </c>
      <c r="H945" s="8">
        <v>58</v>
      </c>
      <c r="I945" s="8">
        <v>63</v>
      </c>
      <c r="J945" s="8">
        <v>41</v>
      </c>
    </row>
    <row r="946" spans="2:10" s="191" customFormat="1" ht="15.75" hidden="1">
      <c r="B946" s="24" t="s">
        <v>135</v>
      </c>
      <c r="C946" s="8">
        <v>53</v>
      </c>
      <c r="D946" s="8">
        <v>51</v>
      </c>
      <c r="E946" s="8">
        <v>48</v>
      </c>
      <c r="F946" s="8">
        <v>68</v>
      </c>
      <c r="G946" s="8" t="e">
        <f>NA()</f>
        <v>#N/A</v>
      </c>
      <c r="H946" s="8">
        <v>54</v>
      </c>
      <c r="I946" s="8">
        <v>52</v>
      </c>
      <c r="J946" s="8">
        <v>48</v>
      </c>
    </row>
    <row r="947" spans="2:10" s="191" customFormat="1" ht="15.75" hidden="1">
      <c r="B947" s="24" t="s">
        <v>136</v>
      </c>
      <c r="C947" s="8">
        <v>54</v>
      </c>
      <c r="D947" s="8">
        <v>52</v>
      </c>
      <c r="E947" s="8">
        <v>45</v>
      </c>
      <c r="F947" s="8">
        <v>71</v>
      </c>
      <c r="G947" s="8">
        <v>72</v>
      </c>
      <c r="H947" s="8">
        <v>49</v>
      </c>
      <c r="I947" s="8">
        <v>58</v>
      </c>
      <c r="J947" s="8">
        <v>44</v>
      </c>
    </row>
    <row r="948" spans="2:10" s="191" customFormat="1" ht="15.75" hidden="1">
      <c r="B948" s="24" t="s">
        <v>47</v>
      </c>
      <c r="C948" s="8">
        <v>51</v>
      </c>
      <c r="D948" s="8">
        <v>42</v>
      </c>
      <c r="E948" s="8">
        <v>46</v>
      </c>
      <c r="F948" s="8">
        <v>70</v>
      </c>
      <c r="G948" s="8">
        <v>73</v>
      </c>
      <c r="H948" s="8">
        <v>46</v>
      </c>
      <c r="I948" s="8">
        <v>55</v>
      </c>
      <c r="J948" s="8">
        <v>44</v>
      </c>
    </row>
    <row r="949" spans="2:10" s="191" customFormat="1" ht="15.75" hidden="1">
      <c r="B949" s="24" t="s">
        <v>138</v>
      </c>
      <c r="C949" s="8">
        <v>61</v>
      </c>
      <c r="D949" s="8">
        <v>56</v>
      </c>
      <c r="E949" s="8">
        <v>57</v>
      </c>
      <c r="F949" s="8">
        <v>72</v>
      </c>
      <c r="G949" s="8">
        <v>70</v>
      </c>
      <c r="H949" s="8">
        <v>56</v>
      </c>
      <c r="I949" s="8">
        <v>67</v>
      </c>
      <c r="J949" s="8">
        <v>54</v>
      </c>
    </row>
    <row r="950" spans="2:26" s="191" customFormat="1" ht="15.75" hidden="1">
      <c r="B950" s="24" t="s">
        <v>30</v>
      </c>
      <c r="C950" s="8">
        <v>41</v>
      </c>
      <c r="D950" s="8">
        <v>40</v>
      </c>
      <c r="E950" s="8">
        <v>48</v>
      </c>
      <c r="F950" s="8">
        <v>71</v>
      </c>
      <c r="G950" s="8" t="e">
        <f>NA()</f>
        <v>#N/A</v>
      </c>
      <c r="H950" s="8">
        <v>41</v>
      </c>
      <c r="I950" s="8">
        <v>42</v>
      </c>
      <c r="J950" s="8">
        <v>37</v>
      </c>
      <c r="U950" s="22"/>
      <c r="V950" s="22"/>
      <c r="W950" s="22"/>
      <c r="X950" s="22"/>
      <c r="Y950" s="22"/>
      <c r="Z950" s="22"/>
    </row>
    <row r="951" spans="2:10" s="191" customFormat="1" ht="15.75" hidden="1">
      <c r="B951" s="24" t="s">
        <v>52</v>
      </c>
      <c r="C951" s="8">
        <v>49</v>
      </c>
      <c r="D951" s="8">
        <v>49</v>
      </c>
      <c r="E951" s="8">
        <v>39</v>
      </c>
      <c r="F951" s="8">
        <v>55</v>
      </c>
      <c r="G951" s="8">
        <v>33</v>
      </c>
      <c r="H951" s="8">
        <v>41</v>
      </c>
      <c r="I951" s="8">
        <v>58</v>
      </c>
      <c r="J951" s="8">
        <v>34</v>
      </c>
    </row>
    <row r="952" spans="2:10" s="191" customFormat="1" ht="15.75" hidden="1">
      <c r="B952" s="24" t="s">
        <v>141</v>
      </c>
      <c r="C952" s="8">
        <v>73</v>
      </c>
      <c r="D952" s="8">
        <v>52</v>
      </c>
      <c r="E952" s="8">
        <v>57</v>
      </c>
      <c r="F952" s="8">
        <v>82</v>
      </c>
      <c r="G952" s="8">
        <v>69</v>
      </c>
      <c r="H952" s="8">
        <v>71</v>
      </c>
      <c r="I952" s="8">
        <v>76</v>
      </c>
      <c r="J952" s="8">
        <v>45</v>
      </c>
    </row>
    <row r="953" spans="2:10" s="191" customFormat="1" ht="15.75" hidden="1">
      <c r="B953" s="24" t="s">
        <v>142</v>
      </c>
      <c r="C953" s="8">
        <v>61</v>
      </c>
      <c r="D953" s="8">
        <v>50</v>
      </c>
      <c r="E953" s="8">
        <v>54</v>
      </c>
      <c r="F953" s="8">
        <v>71</v>
      </c>
      <c r="G953" s="8">
        <v>71</v>
      </c>
      <c r="H953" s="8">
        <v>56</v>
      </c>
      <c r="I953" s="8">
        <v>66</v>
      </c>
      <c r="J953" s="8">
        <v>51</v>
      </c>
    </row>
    <row r="954" spans="2:10" s="191" customFormat="1" ht="15.75" hidden="1">
      <c r="B954" s="24" t="s">
        <v>143</v>
      </c>
      <c r="C954" s="8">
        <v>79</v>
      </c>
      <c r="D954" s="8">
        <v>57</v>
      </c>
      <c r="E954" s="8">
        <v>57</v>
      </c>
      <c r="F954" s="8">
        <v>83</v>
      </c>
      <c r="G954" s="8">
        <v>87</v>
      </c>
      <c r="H954" s="8">
        <v>76</v>
      </c>
      <c r="I954" s="8">
        <v>81</v>
      </c>
      <c r="J954" s="8">
        <v>48</v>
      </c>
    </row>
    <row r="955" spans="2:10" s="191" customFormat="1" ht="15.75" hidden="1">
      <c r="B955" s="24" t="s">
        <v>144</v>
      </c>
      <c r="C955" s="8">
        <v>74</v>
      </c>
      <c r="D955" s="8">
        <v>53</v>
      </c>
      <c r="E955" s="8">
        <v>62</v>
      </c>
      <c r="F955" s="8">
        <v>85</v>
      </c>
      <c r="G955" s="8">
        <v>77</v>
      </c>
      <c r="H955" s="8">
        <v>71</v>
      </c>
      <c r="I955" s="8">
        <v>77</v>
      </c>
      <c r="J955" s="8">
        <v>57</v>
      </c>
    </row>
    <row r="956" spans="2:10" s="191" customFormat="1" ht="15.75" hidden="1">
      <c r="B956" s="24" t="s">
        <v>145</v>
      </c>
      <c r="C956" s="8">
        <v>56</v>
      </c>
      <c r="D956" s="8">
        <v>51</v>
      </c>
      <c r="E956" s="8">
        <v>59</v>
      </c>
      <c r="F956" s="8">
        <v>57</v>
      </c>
      <c r="G956" s="8">
        <v>53</v>
      </c>
      <c r="H956" s="8">
        <v>51</v>
      </c>
      <c r="I956" s="8">
        <v>61</v>
      </c>
      <c r="J956" s="8">
        <v>35</v>
      </c>
    </row>
    <row r="957" spans="2:26" s="191" customFormat="1" ht="15.75" hidden="1">
      <c r="B957" s="14" t="s">
        <v>311</v>
      </c>
      <c r="C957" s="6"/>
      <c r="D957" s="6"/>
      <c r="E957" s="6"/>
      <c r="F957" s="6"/>
      <c r="G957" s="6"/>
      <c r="H957" s="6"/>
      <c r="I957" s="6"/>
      <c r="J957" s="6"/>
      <c r="K957" s="6"/>
      <c r="L957" s="14"/>
      <c r="U957" s="22"/>
      <c r="V957" s="22"/>
      <c r="W957" s="22"/>
      <c r="X957" s="22"/>
      <c r="Y957" s="22"/>
      <c r="Z957" s="22"/>
    </row>
    <row r="958" spans="2:26" s="191" customFormat="1" ht="15.75" hidden="1">
      <c r="B958" s="14"/>
      <c r="C958" s="6"/>
      <c r="D958" s="6"/>
      <c r="E958" s="6"/>
      <c r="F958" s="6"/>
      <c r="G958" s="6"/>
      <c r="H958" s="6"/>
      <c r="I958" s="6"/>
      <c r="J958" s="6"/>
      <c r="K958" s="6"/>
      <c r="L958" s="14"/>
      <c r="U958" s="22"/>
      <c r="V958" s="22"/>
      <c r="W958" s="22"/>
      <c r="X958" s="22"/>
      <c r="Y958" s="22"/>
      <c r="Z958" s="22"/>
    </row>
    <row r="959" spans="2:12" s="191" customFormat="1" ht="15.75" hidden="1">
      <c r="B959" s="380" t="s">
        <v>175</v>
      </c>
      <c r="C959" s="380"/>
      <c r="D959" s="380"/>
      <c r="E959" s="380"/>
      <c r="F959" s="380"/>
      <c r="G959" s="380"/>
      <c r="H959" s="380"/>
      <c r="I959" s="380"/>
      <c r="J959" s="380"/>
      <c r="K959" s="380"/>
      <c r="L959" s="380"/>
    </row>
    <row r="960" spans="2:26" s="191" customFormat="1" ht="15" customHeight="1" hidden="1">
      <c r="B960" s="21"/>
      <c r="C960" s="10" t="s">
        <v>51</v>
      </c>
      <c r="D960" s="10" t="s">
        <v>62</v>
      </c>
      <c r="E960" s="10" t="s">
        <v>157</v>
      </c>
      <c r="F960" s="10" t="s">
        <v>63</v>
      </c>
      <c r="G960" s="10" t="s">
        <v>101</v>
      </c>
      <c r="H960" s="10" t="s">
        <v>100</v>
      </c>
      <c r="I960" s="10" t="s">
        <v>97</v>
      </c>
      <c r="J960" s="10" t="s">
        <v>92</v>
      </c>
      <c r="U960" s="22"/>
      <c r="V960" s="22"/>
      <c r="W960" s="22"/>
      <c r="X960" s="22"/>
      <c r="Y960" s="22"/>
      <c r="Z960" s="22"/>
    </row>
    <row r="961" spans="2:26" s="191" customFormat="1" ht="15.75" hidden="1">
      <c r="B961" s="9" t="s">
        <v>53</v>
      </c>
      <c r="C961" s="8">
        <v>59</v>
      </c>
      <c r="D961" s="8">
        <v>44</v>
      </c>
      <c r="E961" s="8">
        <v>48</v>
      </c>
      <c r="F961" s="8">
        <v>70</v>
      </c>
      <c r="G961" s="8">
        <v>73</v>
      </c>
      <c r="H961" s="8">
        <v>55</v>
      </c>
      <c r="I961" s="8">
        <v>63</v>
      </c>
      <c r="J961" s="8">
        <v>44</v>
      </c>
      <c r="U961" s="22"/>
      <c r="V961" s="22"/>
      <c r="W961" s="22"/>
      <c r="X961" s="22"/>
      <c r="Y961" s="22"/>
      <c r="Z961" s="22"/>
    </row>
    <row r="962" spans="2:26" s="191" customFormat="1" ht="15.75" hidden="1">
      <c r="B962" s="9" t="s">
        <v>64</v>
      </c>
      <c r="C962" s="8">
        <v>62</v>
      </c>
      <c r="D962" s="8">
        <v>47</v>
      </c>
      <c r="E962" s="8">
        <v>48</v>
      </c>
      <c r="F962" s="8">
        <v>74</v>
      </c>
      <c r="G962" s="8">
        <v>75</v>
      </c>
      <c r="H962" s="8">
        <v>59</v>
      </c>
      <c r="I962" s="8">
        <v>65</v>
      </c>
      <c r="J962" s="8">
        <v>45</v>
      </c>
      <c r="U962" s="22"/>
      <c r="V962" s="22"/>
      <c r="W962" s="22"/>
      <c r="X962" s="22"/>
      <c r="Y962" s="22"/>
      <c r="Z962" s="22"/>
    </row>
    <row r="963" spans="2:26" s="191" customFormat="1" ht="15.75" hidden="1">
      <c r="B963" s="9" t="s">
        <v>65</v>
      </c>
      <c r="C963" s="8">
        <v>62</v>
      </c>
      <c r="D963" s="8">
        <v>45</v>
      </c>
      <c r="E963" s="8">
        <v>48</v>
      </c>
      <c r="F963" s="8">
        <v>70</v>
      </c>
      <c r="G963" s="8">
        <v>68</v>
      </c>
      <c r="H963" s="8">
        <v>59</v>
      </c>
      <c r="I963" s="8">
        <v>65</v>
      </c>
      <c r="J963" s="8">
        <v>44</v>
      </c>
      <c r="U963" s="22"/>
      <c r="V963" s="22"/>
      <c r="W963" s="22"/>
      <c r="X963" s="22"/>
      <c r="Y963" s="22"/>
      <c r="Z963" s="22"/>
    </row>
    <row r="964" spans="2:26" s="191" customFormat="1" ht="15" customHeight="1" hidden="1">
      <c r="B964" s="24" t="s">
        <v>34</v>
      </c>
      <c r="C964" s="40">
        <v>51</v>
      </c>
      <c r="D964" s="8">
        <v>43</v>
      </c>
      <c r="E964" s="8">
        <v>49</v>
      </c>
      <c r="F964" s="8">
        <v>72</v>
      </c>
      <c r="G964" s="8">
        <v>75</v>
      </c>
      <c r="H964" s="8">
        <v>50</v>
      </c>
      <c r="I964" s="8">
        <v>52</v>
      </c>
      <c r="J964" s="8">
        <v>41</v>
      </c>
      <c r="U964" s="22"/>
      <c r="V964" s="22"/>
      <c r="W964" s="22"/>
      <c r="X964" s="22"/>
      <c r="Y964" s="22"/>
      <c r="Z964" s="22"/>
    </row>
    <row r="965" spans="2:26" s="191" customFormat="1" ht="15.75" hidden="1">
      <c r="B965" s="24" t="s">
        <v>60</v>
      </c>
      <c r="C965" s="40">
        <v>45</v>
      </c>
      <c r="D965" s="8">
        <v>41</v>
      </c>
      <c r="E965" s="8">
        <v>43</v>
      </c>
      <c r="F965" s="8">
        <v>77</v>
      </c>
      <c r="G965" s="8">
        <v>64</v>
      </c>
      <c r="H965" s="8">
        <v>42</v>
      </c>
      <c r="I965" s="8">
        <v>47</v>
      </c>
      <c r="J965" s="8">
        <v>40</v>
      </c>
      <c r="U965" s="22"/>
      <c r="V965" s="22"/>
      <c r="W965" s="22"/>
      <c r="X965" s="22"/>
      <c r="Y965" s="22"/>
      <c r="Z965" s="22"/>
    </row>
    <row r="966" spans="2:26" s="191" customFormat="1" ht="15.75" hidden="1">
      <c r="B966" s="24" t="s">
        <v>134</v>
      </c>
      <c r="C966" s="8">
        <v>56</v>
      </c>
      <c r="D966" s="8">
        <v>30</v>
      </c>
      <c r="E966" s="8">
        <v>41</v>
      </c>
      <c r="F966" s="8">
        <v>62</v>
      </c>
      <c r="G966" s="8">
        <v>82</v>
      </c>
      <c r="H966" s="8">
        <v>53</v>
      </c>
      <c r="I966" s="8">
        <v>58</v>
      </c>
      <c r="J966" s="8">
        <v>34</v>
      </c>
      <c r="U966" s="22"/>
      <c r="V966" s="22"/>
      <c r="W966" s="22"/>
      <c r="X966" s="22"/>
      <c r="Y966" s="22"/>
      <c r="Z966" s="22"/>
    </row>
    <row r="967" spans="2:26" s="191" customFormat="1" ht="15.75" hidden="1">
      <c r="B967" s="24" t="s">
        <v>135</v>
      </c>
      <c r="C967" s="8">
        <v>55</v>
      </c>
      <c r="D967" s="8">
        <v>53</v>
      </c>
      <c r="E967" s="8">
        <v>49</v>
      </c>
      <c r="F967" s="8">
        <v>77</v>
      </c>
      <c r="G967" s="8" t="e">
        <f>NA()</f>
        <v>#N/A</v>
      </c>
      <c r="H967" s="8">
        <v>49</v>
      </c>
      <c r="I967" s="8">
        <v>59</v>
      </c>
      <c r="J967" s="8">
        <v>48</v>
      </c>
      <c r="U967" s="22"/>
      <c r="V967" s="22"/>
      <c r="W967" s="22"/>
      <c r="X967" s="22"/>
      <c r="Y967" s="22"/>
      <c r="Z967" s="22"/>
    </row>
    <row r="968" spans="2:26" s="191" customFormat="1" ht="15.75" hidden="1">
      <c r="B968" s="24" t="s">
        <v>136</v>
      </c>
      <c r="C968" s="8">
        <v>60</v>
      </c>
      <c r="D968" s="8">
        <v>57</v>
      </c>
      <c r="E968" s="8">
        <v>50</v>
      </c>
      <c r="F968" s="8">
        <v>77</v>
      </c>
      <c r="G968" s="8">
        <v>70</v>
      </c>
      <c r="H968" s="8">
        <v>56</v>
      </c>
      <c r="I968" s="8">
        <v>62</v>
      </c>
      <c r="J968" s="8">
        <v>52</v>
      </c>
      <c r="U968" s="22"/>
      <c r="V968" s="22"/>
      <c r="W968" s="22"/>
      <c r="X968" s="22"/>
      <c r="Y968" s="22"/>
      <c r="Z968" s="22"/>
    </row>
    <row r="969" spans="2:26" s="191" customFormat="1" ht="15.75" hidden="1">
      <c r="B969" s="24" t="s">
        <v>47</v>
      </c>
      <c r="C969" s="8">
        <v>48</v>
      </c>
      <c r="D969" s="8">
        <v>38</v>
      </c>
      <c r="E969" s="8">
        <v>39</v>
      </c>
      <c r="F969" s="8">
        <v>71</v>
      </c>
      <c r="G969" s="8">
        <v>67</v>
      </c>
      <c r="H969" s="8">
        <v>44</v>
      </c>
      <c r="I969" s="8">
        <v>51</v>
      </c>
      <c r="J969" s="8">
        <v>37</v>
      </c>
      <c r="U969" s="22"/>
      <c r="V969" s="22"/>
      <c r="W969" s="22"/>
      <c r="X969" s="22"/>
      <c r="Y969" s="22"/>
      <c r="Z969" s="22"/>
    </row>
    <row r="970" spans="2:26" s="191" customFormat="1" ht="15.75" hidden="1">
      <c r="B970" s="24" t="s">
        <v>138</v>
      </c>
      <c r="C970" s="8">
        <v>57</v>
      </c>
      <c r="D970" s="8">
        <v>42</v>
      </c>
      <c r="E970" s="8">
        <v>47</v>
      </c>
      <c r="F970" s="8">
        <v>77</v>
      </c>
      <c r="G970" s="8">
        <v>70</v>
      </c>
      <c r="H970" s="8">
        <v>55</v>
      </c>
      <c r="I970" s="8">
        <v>59</v>
      </c>
      <c r="J970" s="8">
        <v>45</v>
      </c>
      <c r="U970" s="22"/>
      <c r="V970" s="22"/>
      <c r="W970" s="22"/>
      <c r="X970" s="22"/>
      <c r="Y970" s="22"/>
      <c r="Z970" s="22"/>
    </row>
    <row r="971" spans="2:26" s="191" customFormat="1" ht="15.75" hidden="1">
      <c r="B971" s="24" t="s">
        <v>30</v>
      </c>
      <c r="C971" s="8">
        <v>37</v>
      </c>
      <c r="D971" s="8">
        <v>36</v>
      </c>
      <c r="E971" s="8">
        <v>43</v>
      </c>
      <c r="F971" s="8">
        <v>56</v>
      </c>
      <c r="G971" s="8" t="e">
        <f>NA()</f>
        <v>#N/A</v>
      </c>
      <c r="H971" s="8">
        <v>34</v>
      </c>
      <c r="I971" s="8">
        <v>39</v>
      </c>
      <c r="J971" s="8">
        <v>25</v>
      </c>
      <c r="U971" s="22"/>
      <c r="V971" s="22"/>
      <c r="W971" s="22"/>
      <c r="X971" s="22"/>
      <c r="Y971" s="22"/>
      <c r="Z971" s="22"/>
    </row>
    <row r="972" spans="2:26" s="191" customFormat="1" ht="15.75" hidden="1">
      <c r="B972" s="24" t="s">
        <v>52</v>
      </c>
      <c r="C972" s="8">
        <v>50</v>
      </c>
      <c r="D972" s="8">
        <v>45</v>
      </c>
      <c r="E972" s="8">
        <v>42</v>
      </c>
      <c r="F972" s="8">
        <v>55</v>
      </c>
      <c r="G972" s="8">
        <v>80</v>
      </c>
      <c r="H972" s="8">
        <v>44</v>
      </c>
      <c r="I972" s="8">
        <v>56</v>
      </c>
      <c r="J972" s="8">
        <v>47</v>
      </c>
      <c r="U972" s="22"/>
      <c r="V972" s="22"/>
      <c r="W972" s="22"/>
      <c r="X972" s="22"/>
      <c r="Y972" s="22"/>
      <c r="Z972" s="22"/>
    </row>
    <row r="973" spans="2:26" s="191" customFormat="1" ht="15.75" hidden="1">
      <c r="B973" s="24" t="s">
        <v>141</v>
      </c>
      <c r="C973" s="8">
        <v>77</v>
      </c>
      <c r="D973" s="8">
        <v>53</v>
      </c>
      <c r="E973" s="8">
        <v>64</v>
      </c>
      <c r="F973" s="8">
        <v>82</v>
      </c>
      <c r="G973" s="8">
        <v>84</v>
      </c>
      <c r="H973" s="8">
        <v>73</v>
      </c>
      <c r="I973" s="8">
        <v>80</v>
      </c>
      <c r="J973" s="8">
        <v>51</v>
      </c>
      <c r="U973" s="22"/>
      <c r="V973" s="22"/>
      <c r="W973" s="22"/>
      <c r="X973" s="22"/>
      <c r="Y973" s="22"/>
      <c r="Z973" s="22"/>
    </row>
    <row r="974" spans="2:26" s="191" customFormat="1" ht="15.75" hidden="1">
      <c r="B974" s="24" t="s">
        <v>142</v>
      </c>
      <c r="C974" s="8">
        <v>60</v>
      </c>
      <c r="D974" s="8">
        <v>50</v>
      </c>
      <c r="E974" s="8">
        <v>51</v>
      </c>
      <c r="F974" s="8">
        <v>70</v>
      </c>
      <c r="G974" s="8">
        <v>74</v>
      </c>
      <c r="H974" s="8">
        <v>55</v>
      </c>
      <c r="I974" s="8">
        <v>65</v>
      </c>
      <c r="J974" s="8">
        <v>50</v>
      </c>
      <c r="U974" s="22"/>
      <c r="V974" s="22"/>
      <c r="W974" s="22"/>
      <c r="X974" s="22"/>
      <c r="Y974" s="22"/>
      <c r="Z974" s="22"/>
    </row>
    <row r="975" spans="2:26" s="191" customFormat="1" ht="15.75" hidden="1">
      <c r="B975" s="24" t="s">
        <v>143</v>
      </c>
      <c r="C975" s="8">
        <v>78</v>
      </c>
      <c r="D975" s="8">
        <v>59</v>
      </c>
      <c r="E975" s="8">
        <v>49</v>
      </c>
      <c r="F975" s="8">
        <v>83</v>
      </c>
      <c r="G975" s="8">
        <v>84</v>
      </c>
      <c r="H975" s="8">
        <v>76</v>
      </c>
      <c r="I975" s="8">
        <v>80</v>
      </c>
      <c r="J975" s="8">
        <v>50</v>
      </c>
      <c r="U975" s="22"/>
      <c r="V975" s="22"/>
      <c r="W975" s="22"/>
      <c r="X975" s="22"/>
      <c r="Y975" s="22"/>
      <c r="Z975" s="22"/>
    </row>
    <row r="976" spans="2:26" s="191" customFormat="1" ht="15.75" hidden="1">
      <c r="B976" s="24" t="s">
        <v>144</v>
      </c>
      <c r="C976" s="8">
        <v>76</v>
      </c>
      <c r="D976" s="8">
        <v>61</v>
      </c>
      <c r="E976" s="8">
        <v>59</v>
      </c>
      <c r="F976" s="8">
        <v>88</v>
      </c>
      <c r="G976" s="8">
        <v>73</v>
      </c>
      <c r="H976" s="8">
        <v>74</v>
      </c>
      <c r="I976" s="8">
        <v>78</v>
      </c>
      <c r="J976" s="8">
        <v>57</v>
      </c>
      <c r="U976" s="22"/>
      <c r="V976" s="22"/>
      <c r="W976" s="22"/>
      <c r="X976" s="22"/>
      <c r="Y976" s="22"/>
      <c r="Z976" s="22"/>
    </row>
    <row r="977" spans="2:26" s="191" customFormat="1" ht="15.75" hidden="1">
      <c r="B977" s="24" t="s">
        <v>145</v>
      </c>
      <c r="C977" s="8">
        <v>64</v>
      </c>
      <c r="D977" s="8">
        <v>57</v>
      </c>
      <c r="E977" s="8">
        <v>54</v>
      </c>
      <c r="F977" s="8">
        <v>68</v>
      </c>
      <c r="G977" s="8">
        <v>73</v>
      </c>
      <c r="H977" s="8">
        <v>56</v>
      </c>
      <c r="I977" s="8">
        <v>73</v>
      </c>
      <c r="J977" s="8">
        <v>56</v>
      </c>
      <c r="U977" s="22"/>
      <c r="V977" s="22"/>
      <c r="W977" s="22"/>
      <c r="X977" s="22"/>
      <c r="Y977" s="22"/>
      <c r="Z977" s="22"/>
    </row>
    <row r="978" spans="2:26" s="191" customFormat="1" ht="15.75" hidden="1">
      <c r="B978" s="14" t="s">
        <v>303</v>
      </c>
      <c r="C978" s="6"/>
      <c r="D978" s="6"/>
      <c r="E978" s="6"/>
      <c r="F978" s="6"/>
      <c r="G978" s="6"/>
      <c r="H978" s="6"/>
      <c r="I978" s="6"/>
      <c r="J978" s="6"/>
      <c r="K978" s="6"/>
      <c r="L978" s="14"/>
      <c r="U978" s="22"/>
      <c r="V978" s="22"/>
      <c r="W978" s="22"/>
      <c r="X978" s="22"/>
      <c r="Y978" s="22"/>
      <c r="Z978" s="22"/>
    </row>
    <row r="979" spans="2:26" s="191" customFormat="1" ht="15.75" hidden="1">
      <c r="B979" s="2"/>
      <c r="C979" s="7"/>
      <c r="D979" s="23"/>
      <c r="E979" s="23"/>
      <c r="F979" s="23"/>
      <c r="G979" s="7"/>
      <c r="H979" s="7"/>
      <c r="I979" s="7"/>
      <c r="J979" s="6"/>
      <c r="K979" s="6"/>
      <c r="L979" s="14"/>
      <c r="U979" s="22"/>
      <c r="V979" s="22"/>
      <c r="W979" s="22"/>
      <c r="X979" s="22"/>
      <c r="Y979" s="22"/>
      <c r="Z979" s="22"/>
    </row>
    <row r="980" spans="2:12" s="191" customFormat="1" ht="15.75" hidden="1">
      <c r="B980" s="380" t="s">
        <v>176</v>
      </c>
      <c r="C980" s="380"/>
      <c r="D980" s="380"/>
      <c r="E980" s="380"/>
      <c r="F980" s="380"/>
      <c r="G980" s="380"/>
      <c r="H980" s="380"/>
      <c r="I980" s="380"/>
      <c r="J980" s="380"/>
      <c r="K980" s="380"/>
      <c r="L980" s="380"/>
    </row>
    <row r="981" spans="2:26" s="191" customFormat="1" ht="15" customHeight="1" hidden="1">
      <c r="B981" s="21"/>
      <c r="C981" s="10" t="s">
        <v>51</v>
      </c>
      <c r="D981" s="10" t="s">
        <v>62</v>
      </c>
      <c r="E981" s="10" t="s">
        <v>157</v>
      </c>
      <c r="F981" s="10" t="s">
        <v>63</v>
      </c>
      <c r="G981" s="10" t="s">
        <v>101</v>
      </c>
      <c r="H981" s="10" t="s">
        <v>100</v>
      </c>
      <c r="I981" s="10" t="s">
        <v>97</v>
      </c>
      <c r="J981" s="10" t="s">
        <v>92</v>
      </c>
      <c r="U981" s="22"/>
      <c r="V981" s="22"/>
      <c r="W981" s="22"/>
      <c r="X981" s="22"/>
      <c r="Y981" s="22"/>
      <c r="Z981" s="22"/>
    </row>
    <row r="982" spans="2:26" s="191" customFormat="1" ht="15.75" hidden="1">
      <c r="B982" s="9" t="s">
        <v>53</v>
      </c>
      <c r="C982" s="8">
        <v>49</v>
      </c>
      <c r="D982" s="8">
        <v>34</v>
      </c>
      <c r="E982" s="8">
        <v>38</v>
      </c>
      <c r="F982" s="8">
        <v>59</v>
      </c>
      <c r="G982" s="8">
        <v>67</v>
      </c>
      <c r="H982" s="8">
        <v>44</v>
      </c>
      <c r="I982" s="8">
        <v>54</v>
      </c>
      <c r="J982" s="8">
        <v>34</v>
      </c>
      <c r="U982" s="22"/>
      <c r="V982" s="22"/>
      <c r="W982" s="22"/>
      <c r="X982" s="22"/>
      <c r="Y982" s="22"/>
      <c r="Z982" s="22"/>
    </row>
    <row r="983" spans="2:26" s="191" customFormat="1" ht="15.75" hidden="1">
      <c r="B983" s="9" t="s">
        <v>64</v>
      </c>
      <c r="C983" s="8">
        <v>52</v>
      </c>
      <c r="D983" s="8">
        <v>35</v>
      </c>
      <c r="E983" s="8">
        <v>35</v>
      </c>
      <c r="F983" s="8">
        <v>64</v>
      </c>
      <c r="G983" s="8">
        <v>71</v>
      </c>
      <c r="H983" s="8">
        <v>47</v>
      </c>
      <c r="I983" s="8">
        <v>56</v>
      </c>
      <c r="J983" s="8">
        <v>33</v>
      </c>
      <c r="U983" s="22"/>
      <c r="V983" s="22"/>
      <c r="W983" s="22"/>
      <c r="X983" s="22"/>
      <c r="Y983" s="22"/>
      <c r="Z983" s="22"/>
    </row>
    <row r="984" spans="2:26" s="191" customFormat="1" ht="15.75" hidden="1">
      <c r="B984" s="9" t="s">
        <v>65</v>
      </c>
      <c r="C984" s="8">
        <v>53</v>
      </c>
      <c r="D984" s="8">
        <v>37</v>
      </c>
      <c r="E984" s="8">
        <v>39</v>
      </c>
      <c r="F984" s="8">
        <v>59</v>
      </c>
      <c r="G984" s="8">
        <v>63</v>
      </c>
      <c r="H984" s="8">
        <v>49</v>
      </c>
      <c r="I984" s="8">
        <v>58</v>
      </c>
      <c r="J984" s="8">
        <v>36</v>
      </c>
      <c r="U984" s="22"/>
      <c r="V984" s="22"/>
      <c r="W984" s="22"/>
      <c r="X984" s="22"/>
      <c r="Y984" s="22"/>
      <c r="Z984" s="22"/>
    </row>
    <row r="985" spans="2:26" s="191" customFormat="1" ht="15" customHeight="1" hidden="1">
      <c r="B985" s="24" t="s">
        <v>34</v>
      </c>
      <c r="C985" s="40">
        <v>40</v>
      </c>
      <c r="D985" s="8">
        <v>36</v>
      </c>
      <c r="E985" s="8">
        <v>41</v>
      </c>
      <c r="F985" s="8">
        <v>53</v>
      </c>
      <c r="G985" s="8">
        <v>60</v>
      </c>
      <c r="H985" s="8">
        <v>29</v>
      </c>
      <c r="I985" s="8">
        <v>51</v>
      </c>
      <c r="J985" s="8">
        <v>34</v>
      </c>
      <c r="U985" s="22"/>
      <c r="V985" s="22"/>
      <c r="W985" s="22"/>
      <c r="X985" s="22"/>
      <c r="Y985" s="22"/>
      <c r="Z985" s="22"/>
    </row>
    <row r="986" spans="2:26" s="191" customFormat="1" ht="15.75" hidden="1">
      <c r="B986" s="24" t="s">
        <v>60</v>
      </c>
      <c r="C986" s="40">
        <v>33</v>
      </c>
      <c r="D986" s="8">
        <v>30</v>
      </c>
      <c r="E986" s="8">
        <v>29</v>
      </c>
      <c r="F986" s="8">
        <v>65</v>
      </c>
      <c r="G986" s="8">
        <v>69</v>
      </c>
      <c r="H986" s="8">
        <v>29</v>
      </c>
      <c r="I986" s="8">
        <v>36</v>
      </c>
      <c r="J986" s="8">
        <v>29</v>
      </c>
      <c r="U986" s="22"/>
      <c r="V986" s="22"/>
      <c r="W986" s="22"/>
      <c r="X986" s="22"/>
      <c r="Y986" s="22"/>
      <c r="Z986" s="22"/>
    </row>
    <row r="987" spans="2:26" s="191" customFormat="1" ht="15.75" hidden="1">
      <c r="B987" s="24" t="s">
        <v>134</v>
      </c>
      <c r="C987" s="8">
        <v>43</v>
      </c>
      <c r="D987" s="8">
        <v>30</v>
      </c>
      <c r="E987" s="8">
        <v>29</v>
      </c>
      <c r="F987" s="8">
        <v>47</v>
      </c>
      <c r="G987" s="8">
        <v>61</v>
      </c>
      <c r="H987" s="8">
        <v>38</v>
      </c>
      <c r="I987" s="8">
        <v>48</v>
      </c>
      <c r="J987" s="8">
        <v>20</v>
      </c>
      <c r="U987" s="22"/>
      <c r="V987" s="22"/>
      <c r="W987" s="22"/>
      <c r="X987" s="22"/>
      <c r="Y987" s="22"/>
      <c r="Z987" s="22"/>
    </row>
    <row r="988" spans="2:26" s="191" customFormat="1" ht="15.75" hidden="1">
      <c r="B988" s="24" t="s">
        <v>135</v>
      </c>
      <c r="C988" s="8">
        <v>44</v>
      </c>
      <c r="D988" s="8">
        <v>42</v>
      </c>
      <c r="E988" s="8">
        <v>41</v>
      </c>
      <c r="F988" s="8">
        <v>64</v>
      </c>
      <c r="G988" s="8" t="e">
        <f>NA()</f>
        <v>#N/A</v>
      </c>
      <c r="H988" s="8">
        <v>31</v>
      </c>
      <c r="I988" s="8">
        <v>53</v>
      </c>
      <c r="J988" s="8">
        <v>39</v>
      </c>
      <c r="U988" s="22"/>
      <c r="V988" s="22"/>
      <c r="W988" s="22"/>
      <c r="X988" s="22"/>
      <c r="Y988" s="22"/>
      <c r="Z988" s="22"/>
    </row>
    <row r="989" spans="2:26" s="191" customFormat="1" ht="15.75" hidden="1">
      <c r="B989" s="24" t="s">
        <v>136</v>
      </c>
      <c r="C989" s="8">
        <v>47</v>
      </c>
      <c r="D989" s="8">
        <v>40</v>
      </c>
      <c r="E989" s="8">
        <v>42</v>
      </c>
      <c r="F989" s="8">
        <v>65</v>
      </c>
      <c r="G989" s="8">
        <v>56</v>
      </c>
      <c r="H989" s="8">
        <v>38</v>
      </c>
      <c r="I989" s="8">
        <v>55</v>
      </c>
      <c r="J989" s="8">
        <v>33</v>
      </c>
      <c r="U989" s="22"/>
      <c r="V989" s="22"/>
      <c r="W989" s="22"/>
      <c r="X989" s="22"/>
      <c r="Y989" s="22"/>
      <c r="Z989" s="22"/>
    </row>
    <row r="990" spans="2:26" s="191" customFormat="1" ht="15.75" hidden="1">
      <c r="B990" s="24" t="s">
        <v>47</v>
      </c>
      <c r="C990" s="8">
        <v>40</v>
      </c>
      <c r="D990" s="8">
        <v>30</v>
      </c>
      <c r="E990" s="8">
        <v>32</v>
      </c>
      <c r="F990" s="8">
        <v>60</v>
      </c>
      <c r="G990" s="8">
        <v>59</v>
      </c>
      <c r="H990" s="8">
        <v>36</v>
      </c>
      <c r="I990" s="8">
        <v>43</v>
      </c>
      <c r="J990" s="8">
        <v>33</v>
      </c>
      <c r="U990" s="22"/>
      <c r="V990" s="22"/>
      <c r="W990" s="22"/>
      <c r="X990" s="22"/>
      <c r="Y990" s="22"/>
      <c r="Z990" s="22"/>
    </row>
    <row r="991" spans="2:26" s="191" customFormat="1" ht="15.75" hidden="1">
      <c r="B991" s="24" t="s">
        <v>138</v>
      </c>
      <c r="C991" s="8">
        <v>45</v>
      </c>
      <c r="D991" s="8">
        <v>34</v>
      </c>
      <c r="E991" s="8">
        <v>35</v>
      </c>
      <c r="F991" s="8">
        <v>60</v>
      </c>
      <c r="G991" s="8">
        <v>67</v>
      </c>
      <c r="H991" s="8">
        <v>39</v>
      </c>
      <c r="I991" s="8">
        <v>51</v>
      </c>
      <c r="J991" s="8">
        <v>39</v>
      </c>
      <c r="U991" s="22"/>
      <c r="V991" s="22"/>
      <c r="W991" s="22"/>
      <c r="X991" s="22"/>
      <c r="Y991" s="22"/>
      <c r="Z991" s="22"/>
    </row>
    <row r="992" spans="2:26" s="191" customFormat="1" ht="15.75" hidden="1">
      <c r="B992" s="24" t="s">
        <v>30</v>
      </c>
      <c r="C992" s="8">
        <v>23</v>
      </c>
      <c r="D992" s="8">
        <v>21</v>
      </c>
      <c r="E992" s="8">
        <v>33</v>
      </c>
      <c r="F992" s="8">
        <v>18</v>
      </c>
      <c r="G992" s="8" t="e">
        <f>NA()</f>
        <v>#N/A</v>
      </c>
      <c r="H992" s="8">
        <v>18</v>
      </c>
      <c r="I992" s="8">
        <v>25</v>
      </c>
      <c r="J992" s="8">
        <v>24</v>
      </c>
      <c r="U992" s="22"/>
      <c r="V992" s="22"/>
      <c r="W992" s="22"/>
      <c r="X992" s="22"/>
      <c r="Y992" s="22"/>
      <c r="Z992" s="22"/>
    </row>
    <row r="993" spans="2:26" s="191" customFormat="1" ht="15.75" hidden="1">
      <c r="B993" s="24" t="s">
        <v>52</v>
      </c>
      <c r="C993" s="8">
        <v>41</v>
      </c>
      <c r="D993" s="8">
        <v>44</v>
      </c>
      <c r="E993" s="8">
        <v>28</v>
      </c>
      <c r="F993" s="8">
        <v>45</v>
      </c>
      <c r="G993" s="8" t="e">
        <f>NA()</f>
        <v>#N/A</v>
      </c>
      <c r="H993" s="8">
        <v>35</v>
      </c>
      <c r="I993" s="8">
        <v>45</v>
      </c>
      <c r="J993" s="8">
        <v>17</v>
      </c>
      <c r="U993" s="22"/>
      <c r="V993" s="22"/>
      <c r="W993" s="22"/>
      <c r="X993" s="22"/>
      <c r="Y993" s="22"/>
      <c r="Z993" s="22"/>
    </row>
    <row r="994" spans="2:26" s="191" customFormat="1" ht="15.75" hidden="1">
      <c r="B994" s="24" t="s">
        <v>141</v>
      </c>
      <c r="C994" s="8">
        <v>69</v>
      </c>
      <c r="D994" s="8">
        <v>50</v>
      </c>
      <c r="E994" s="8">
        <v>50</v>
      </c>
      <c r="F994" s="8">
        <v>75</v>
      </c>
      <c r="G994" s="8">
        <v>79</v>
      </c>
      <c r="H994" s="8">
        <v>65</v>
      </c>
      <c r="I994" s="8">
        <v>72</v>
      </c>
      <c r="J994" s="8">
        <v>49</v>
      </c>
      <c r="U994" s="22"/>
      <c r="V994" s="22"/>
      <c r="W994" s="22"/>
      <c r="X994" s="22"/>
      <c r="Y994" s="22"/>
      <c r="Z994" s="22"/>
    </row>
    <row r="995" spans="2:26" s="191" customFormat="1" ht="15.75" hidden="1">
      <c r="B995" s="24" t="s">
        <v>142</v>
      </c>
      <c r="C995" s="8">
        <v>53</v>
      </c>
      <c r="D995" s="8">
        <v>48</v>
      </c>
      <c r="E995" s="8">
        <v>43</v>
      </c>
      <c r="F995" s="8">
        <v>59</v>
      </c>
      <c r="G995" s="8">
        <v>69</v>
      </c>
      <c r="H995" s="8">
        <v>47</v>
      </c>
      <c r="I995" s="8">
        <v>58</v>
      </c>
      <c r="J995" s="8">
        <v>38</v>
      </c>
      <c r="U995" s="22"/>
      <c r="V995" s="22"/>
      <c r="W995" s="22"/>
      <c r="X995" s="22"/>
      <c r="Y995" s="22"/>
      <c r="Z995" s="22"/>
    </row>
    <row r="996" spans="2:26" s="191" customFormat="1" ht="15.75" hidden="1">
      <c r="B996" s="24" t="s">
        <v>143</v>
      </c>
      <c r="C996" s="8">
        <v>73</v>
      </c>
      <c r="D996" s="8">
        <v>47</v>
      </c>
      <c r="E996" s="8">
        <v>49</v>
      </c>
      <c r="F996" s="8">
        <v>76</v>
      </c>
      <c r="G996" s="8">
        <v>82</v>
      </c>
      <c r="H996" s="8">
        <v>71</v>
      </c>
      <c r="I996" s="8">
        <v>75</v>
      </c>
      <c r="J996" s="8">
        <v>38</v>
      </c>
      <c r="U996" s="22"/>
      <c r="V996" s="22"/>
      <c r="W996" s="22"/>
      <c r="X996" s="22"/>
      <c r="Y996" s="22"/>
      <c r="Z996" s="22"/>
    </row>
    <row r="997" spans="2:26" s="191" customFormat="1" ht="15.75" hidden="1">
      <c r="B997" s="24" t="s">
        <v>144</v>
      </c>
      <c r="C997" s="8">
        <v>62</v>
      </c>
      <c r="D997" s="8">
        <v>40</v>
      </c>
      <c r="E997" s="8">
        <v>40</v>
      </c>
      <c r="F997" s="8">
        <v>73</v>
      </c>
      <c r="G997" s="8">
        <v>67</v>
      </c>
      <c r="H997" s="8">
        <v>60</v>
      </c>
      <c r="I997" s="8">
        <v>64</v>
      </c>
      <c r="J997" s="8">
        <v>39</v>
      </c>
      <c r="U997" s="22"/>
      <c r="V997" s="22"/>
      <c r="W997" s="22"/>
      <c r="X997" s="22"/>
      <c r="Y997" s="22"/>
      <c r="Z997" s="22"/>
    </row>
    <row r="998" spans="2:26" s="191" customFormat="1" ht="15.75" hidden="1">
      <c r="B998" s="24" t="s">
        <v>145</v>
      </c>
      <c r="C998" s="8">
        <v>58</v>
      </c>
      <c r="D998" s="8">
        <v>32</v>
      </c>
      <c r="E998" s="8">
        <v>61</v>
      </c>
      <c r="F998" s="8">
        <v>61</v>
      </c>
      <c r="G998" s="8">
        <v>64</v>
      </c>
      <c r="H998" s="8">
        <v>51</v>
      </c>
      <c r="I998" s="8">
        <v>65</v>
      </c>
      <c r="J998" s="8">
        <v>47</v>
      </c>
      <c r="U998" s="22"/>
      <c r="V998" s="22"/>
      <c r="W998" s="22"/>
      <c r="X998" s="22"/>
      <c r="Y998" s="22"/>
      <c r="Z998" s="22"/>
    </row>
    <row r="999" spans="2:26" s="191" customFormat="1" ht="15.75" hidden="1">
      <c r="B999" s="14" t="s">
        <v>48</v>
      </c>
      <c r="C999" s="6"/>
      <c r="D999" s="6"/>
      <c r="E999" s="6"/>
      <c r="F999" s="6"/>
      <c r="G999" s="6"/>
      <c r="H999" s="6"/>
      <c r="I999" s="6"/>
      <c r="J999" s="6"/>
      <c r="K999" s="6"/>
      <c r="L999" s="14"/>
      <c r="U999" s="22"/>
      <c r="V999" s="22"/>
      <c r="W999" s="22"/>
      <c r="X999" s="22"/>
      <c r="Y999" s="22"/>
      <c r="Z999" s="22"/>
    </row>
    <row r="1000" spans="2:26" s="27" customFormat="1" ht="15.75" hidden="1">
      <c r="B1000" s="14"/>
      <c r="C1000" s="6"/>
      <c r="D1000" s="6"/>
      <c r="E1000" s="6"/>
      <c r="F1000" s="6"/>
      <c r="G1000" s="6"/>
      <c r="H1000" s="6"/>
      <c r="I1000" s="6"/>
      <c r="J1000" s="36"/>
      <c r="K1000" s="36"/>
      <c r="L1000" s="26"/>
      <c r="U1000" s="22"/>
      <c r="V1000" s="22"/>
      <c r="W1000" s="22"/>
      <c r="X1000" s="22"/>
      <c r="Y1000" s="22"/>
      <c r="Z1000" s="22"/>
    </row>
    <row r="1001" spans="2:26" s="191" customFormat="1" ht="15" customHeight="1" hidden="1">
      <c r="B1001" s="380" t="s">
        <v>177</v>
      </c>
      <c r="C1001" s="380"/>
      <c r="D1001" s="380"/>
      <c r="E1001" s="380"/>
      <c r="F1001" s="380"/>
      <c r="G1001" s="380"/>
      <c r="H1001" s="380"/>
      <c r="I1001" s="380"/>
      <c r="J1001" s="380"/>
      <c r="K1001" s="380"/>
      <c r="L1001" s="380"/>
      <c r="U1001" s="22"/>
      <c r="V1001" s="22"/>
      <c r="W1001" s="22"/>
      <c r="X1001" s="22"/>
      <c r="Y1001" s="22"/>
      <c r="Z1001" s="22"/>
    </row>
    <row r="1002" spans="2:26" s="191" customFormat="1" ht="15" customHeight="1" hidden="1">
      <c r="B1002" s="10"/>
      <c r="C1002" s="10" t="s">
        <v>51</v>
      </c>
      <c r="D1002" s="10" t="s">
        <v>62</v>
      </c>
      <c r="E1002" s="10" t="s">
        <v>157</v>
      </c>
      <c r="F1002" s="10" t="s">
        <v>63</v>
      </c>
      <c r="G1002" s="10" t="s">
        <v>101</v>
      </c>
      <c r="H1002" s="10" t="s">
        <v>100</v>
      </c>
      <c r="I1002" s="10" t="s">
        <v>97</v>
      </c>
      <c r="J1002" s="10" t="s">
        <v>92</v>
      </c>
      <c r="U1002" s="22"/>
      <c r="V1002" s="22"/>
      <c r="W1002" s="22"/>
      <c r="X1002" s="22"/>
      <c r="Y1002" s="22"/>
      <c r="Z1002" s="22"/>
    </row>
    <row r="1003" spans="2:26" s="191" customFormat="1" ht="15.75" hidden="1">
      <c r="B1003" s="9" t="s">
        <v>53</v>
      </c>
      <c r="C1003" s="8">
        <v>48</v>
      </c>
      <c r="D1003" s="8">
        <v>33</v>
      </c>
      <c r="E1003" s="8">
        <v>36</v>
      </c>
      <c r="F1003" s="8">
        <v>59</v>
      </c>
      <c r="G1003" s="8">
        <v>65</v>
      </c>
      <c r="H1003" s="8">
        <v>43</v>
      </c>
      <c r="I1003" s="8">
        <v>53</v>
      </c>
      <c r="J1003" s="8">
        <v>32</v>
      </c>
      <c r="U1003" s="22"/>
      <c r="V1003" s="22"/>
      <c r="W1003" s="22"/>
      <c r="X1003" s="22"/>
      <c r="Y1003" s="22"/>
      <c r="Z1003" s="22"/>
    </row>
    <row r="1004" spans="2:26" s="191" customFormat="1" ht="15.75" hidden="1">
      <c r="B1004" s="9" t="s">
        <v>64</v>
      </c>
      <c r="C1004" s="8">
        <v>53</v>
      </c>
      <c r="D1004" s="8">
        <v>36</v>
      </c>
      <c r="E1004" s="8">
        <v>35</v>
      </c>
      <c r="F1004" s="8">
        <v>64</v>
      </c>
      <c r="G1004" s="8">
        <v>67</v>
      </c>
      <c r="H1004" s="8">
        <v>48</v>
      </c>
      <c r="I1004" s="8">
        <v>57</v>
      </c>
      <c r="J1004" s="8">
        <v>34</v>
      </c>
      <c r="U1004" s="22"/>
      <c r="V1004" s="22"/>
      <c r="W1004" s="22"/>
      <c r="X1004" s="22"/>
      <c r="Y1004" s="22"/>
      <c r="Z1004" s="22"/>
    </row>
    <row r="1005" spans="2:26" s="191" customFormat="1" ht="15.75" hidden="1">
      <c r="B1005" s="9" t="s">
        <v>65</v>
      </c>
      <c r="C1005" s="8">
        <v>51</v>
      </c>
      <c r="D1005" s="8">
        <v>34</v>
      </c>
      <c r="E1005" s="8">
        <v>36</v>
      </c>
      <c r="F1005" s="8">
        <v>58</v>
      </c>
      <c r="G1005" s="8">
        <v>61</v>
      </c>
      <c r="H1005" s="8">
        <v>46</v>
      </c>
      <c r="I1005" s="8">
        <v>56</v>
      </c>
      <c r="J1005" s="8">
        <v>34</v>
      </c>
      <c r="U1005" s="22"/>
      <c r="V1005" s="22"/>
      <c r="W1005" s="22"/>
      <c r="X1005" s="22"/>
      <c r="Y1005" s="22"/>
      <c r="Z1005" s="22"/>
    </row>
    <row r="1006" spans="2:26" s="191" customFormat="1" ht="15" customHeight="1" hidden="1">
      <c r="B1006" s="24" t="s">
        <v>34</v>
      </c>
      <c r="C1006" s="40">
        <v>30</v>
      </c>
      <c r="D1006" s="8">
        <v>27</v>
      </c>
      <c r="E1006" s="8">
        <v>17</v>
      </c>
      <c r="F1006" s="8">
        <v>41</v>
      </c>
      <c r="G1006" s="8">
        <v>50</v>
      </c>
      <c r="H1006" s="8">
        <v>26</v>
      </c>
      <c r="I1006" s="8">
        <v>35</v>
      </c>
      <c r="J1006" s="8">
        <v>29</v>
      </c>
      <c r="U1006" s="22"/>
      <c r="V1006" s="22"/>
      <c r="W1006" s="22"/>
      <c r="X1006" s="22"/>
      <c r="Y1006" s="22"/>
      <c r="Z1006" s="22"/>
    </row>
    <row r="1007" spans="2:26" s="191" customFormat="1" ht="15.75" hidden="1">
      <c r="B1007" s="24" t="s">
        <v>60</v>
      </c>
      <c r="C1007" s="40">
        <v>34</v>
      </c>
      <c r="D1007" s="8">
        <v>33</v>
      </c>
      <c r="E1007" s="8">
        <v>29</v>
      </c>
      <c r="F1007" s="8">
        <v>62</v>
      </c>
      <c r="G1007" s="8">
        <v>58</v>
      </c>
      <c r="H1007" s="8">
        <v>29</v>
      </c>
      <c r="I1007" s="8">
        <v>38</v>
      </c>
      <c r="J1007" s="8">
        <v>29</v>
      </c>
      <c r="U1007" s="22"/>
      <c r="V1007" s="22"/>
      <c r="W1007" s="22"/>
      <c r="X1007" s="22"/>
      <c r="Y1007" s="22"/>
      <c r="Z1007" s="22"/>
    </row>
    <row r="1008" spans="2:26" s="191" customFormat="1" ht="15.75" hidden="1">
      <c r="B1008" s="24" t="s">
        <v>134</v>
      </c>
      <c r="C1008" s="8">
        <v>43</v>
      </c>
      <c r="D1008" s="8">
        <v>20</v>
      </c>
      <c r="E1008" s="8">
        <v>30</v>
      </c>
      <c r="F1008" s="8">
        <v>49</v>
      </c>
      <c r="G1008" s="8">
        <v>70</v>
      </c>
      <c r="H1008" s="8">
        <v>40</v>
      </c>
      <c r="I1008" s="8">
        <v>45</v>
      </c>
      <c r="J1008" s="8">
        <v>29</v>
      </c>
      <c r="U1008" s="22"/>
      <c r="V1008" s="22"/>
      <c r="W1008" s="22"/>
      <c r="X1008" s="22"/>
      <c r="Y1008" s="22"/>
      <c r="Z1008" s="22"/>
    </row>
    <row r="1009" spans="2:26" s="191" customFormat="1" ht="15.75" hidden="1">
      <c r="B1009" s="24" t="s">
        <v>135</v>
      </c>
      <c r="C1009" s="8">
        <v>39</v>
      </c>
      <c r="D1009" s="8">
        <v>34</v>
      </c>
      <c r="E1009" s="8">
        <v>33</v>
      </c>
      <c r="F1009" s="8">
        <v>57</v>
      </c>
      <c r="G1009" s="8" t="e">
        <f>NA()</f>
        <v>#N/A</v>
      </c>
      <c r="H1009" s="8">
        <v>34</v>
      </c>
      <c r="I1009" s="8">
        <v>42</v>
      </c>
      <c r="J1009" s="8">
        <v>22</v>
      </c>
      <c r="U1009" s="22"/>
      <c r="V1009" s="22"/>
      <c r="W1009" s="22"/>
      <c r="X1009" s="22"/>
      <c r="Y1009" s="22"/>
      <c r="Z1009" s="22"/>
    </row>
    <row r="1010" spans="2:26" s="191" customFormat="1" ht="15.75" hidden="1">
      <c r="B1010" s="24" t="s">
        <v>136</v>
      </c>
      <c r="C1010" s="8">
        <v>47</v>
      </c>
      <c r="D1010" s="8">
        <v>38</v>
      </c>
      <c r="E1010" s="8">
        <v>38</v>
      </c>
      <c r="F1010" s="8">
        <v>65</v>
      </c>
      <c r="G1010" s="8">
        <v>75</v>
      </c>
      <c r="H1010" s="8">
        <v>43</v>
      </c>
      <c r="I1010" s="8">
        <v>51</v>
      </c>
      <c r="J1010" s="8">
        <v>38</v>
      </c>
      <c r="U1010" s="22"/>
      <c r="V1010" s="22"/>
      <c r="W1010" s="22"/>
      <c r="X1010" s="22"/>
      <c r="Y1010" s="22"/>
      <c r="Z1010" s="22"/>
    </row>
    <row r="1011" spans="2:26" s="191" customFormat="1" ht="15.75" hidden="1">
      <c r="B1011" s="24" t="s">
        <v>47</v>
      </c>
      <c r="C1011" s="8">
        <v>42</v>
      </c>
      <c r="D1011" s="8">
        <v>31</v>
      </c>
      <c r="E1011" s="8">
        <v>34</v>
      </c>
      <c r="F1011" s="8">
        <v>66</v>
      </c>
      <c r="G1011" s="8">
        <v>64</v>
      </c>
      <c r="H1011" s="8">
        <v>38</v>
      </c>
      <c r="I1011" s="8">
        <v>45</v>
      </c>
      <c r="J1011" s="8">
        <v>32</v>
      </c>
      <c r="U1011" s="22"/>
      <c r="V1011" s="22"/>
      <c r="W1011" s="22"/>
      <c r="X1011" s="22"/>
      <c r="Y1011" s="22"/>
      <c r="Z1011" s="22"/>
    </row>
    <row r="1012" spans="2:26" s="191" customFormat="1" ht="15.75" hidden="1">
      <c r="B1012" s="24" t="s">
        <v>138</v>
      </c>
      <c r="C1012" s="8">
        <v>44</v>
      </c>
      <c r="D1012" s="8">
        <v>40</v>
      </c>
      <c r="E1012" s="8">
        <v>34</v>
      </c>
      <c r="F1012" s="8">
        <v>59</v>
      </c>
      <c r="G1012" s="8">
        <v>53</v>
      </c>
      <c r="H1012" s="8">
        <v>37</v>
      </c>
      <c r="I1012" s="8">
        <v>52</v>
      </c>
      <c r="J1012" s="8">
        <v>37</v>
      </c>
      <c r="U1012" s="22"/>
      <c r="V1012" s="22"/>
      <c r="W1012" s="22"/>
      <c r="X1012" s="22"/>
      <c r="Y1012" s="22"/>
      <c r="Z1012" s="22"/>
    </row>
    <row r="1013" spans="2:26" s="191" customFormat="1" ht="15.75" hidden="1">
      <c r="B1013" s="24" t="s">
        <v>30</v>
      </c>
      <c r="C1013" s="8" t="e">
        <f>NA()</f>
        <v>#N/A</v>
      </c>
      <c r="D1013" s="8" t="e">
        <f>NA()</f>
        <v>#N/A</v>
      </c>
      <c r="E1013" s="8" t="e">
        <f>NA()</f>
        <v>#N/A</v>
      </c>
      <c r="F1013" s="8" t="e">
        <f>NA()</f>
        <v>#N/A</v>
      </c>
      <c r="G1013" s="8" t="e">
        <f>NA()</f>
        <v>#N/A</v>
      </c>
      <c r="H1013" s="8" t="e">
        <f>NA()</f>
        <v>#N/A</v>
      </c>
      <c r="I1013" s="8" t="e">
        <f>NA()</f>
        <v>#N/A</v>
      </c>
      <c r="J1013" s="8" t="e">
        <f>NA()</f>
        <v>#N/A</v>
      </c>
      <c r="U1013" s="22"/>
      <c r="V1013" s="22"/>
      <c r="W1013" s="22"/>
      <c r="X1013" s="22"/>
      <c r="Y1013" s="22"/>
      <c r="Z1013" s="22"/>
    </row>
    <row r="1014" spans="2:26" s="191" customFormat="1" ht="15.75" hidden="1">
      <c r="B1014" s="24" t="s">
        <v>52</v>
      </c>
      <c r="C1014" s="8">
        <v>33</v>
      </c>
      <c r="D1014" s="8">
        <v>25</v>
      </c>
      <c r="E1014" s="8">
        <v>36</v>
      </c>
      <c r="F1014" s="8">
        <v>34</v>
      </c>
      <c r="G1014" s="8" t="e">
        <f>NA()</f>
        <v>#N/A</v>
      </c>
      <c r="H1014" s="8">
        <v>29</v>
      </c>
      <c r="I1014" s="8">
        <v>37</v>
      </c>
      <c r="J1014" s="8">
        <v>34</v>
      </c>
      <c r="U1014" s="22"/>
      <c r="V1014" s="22"/>
      <c r="W1014" s="22"/>
      <c r="X1014" s="22"/>
      <c r="Y1014" s="22"/>
      <c r="Z1014" s="22"/>
    </row>
    <row r="1015" spans="2:26" s="191" customFormat="1" ht="15.75" hidden="1">
      <c r="B1015" s="24" t="s">
        <v>141</v>
      </c>
      <c r="C1015" s="8">
        <v>72</v>
      </c>
      <c r="D1015" s="8">
        <v>62</v>
      </c>
      <c r="E1015" s="8">
        <v>52</v>
      </c>
      <c r="F1015" s="8">
        <v>76</v>
      </c>
      <c r="G1015" s="8">
        <v>95</v>
      </c>
      <c r="H1015" s="8">
        <v>69</v>
      </c>
      <c r="I1015" s="8">
        <v>74</v>
      </c>
      <c r="J1015" s="8">
        <v>45</v>
      </c>
      <c r="U1015" s="22"/>
      <c r="V1015" s="22"/>
      <c r="W1015" s="22"/>
      <c r="X1015" s="22"/>
      <c r="Y1015" s="22"/>
      <c r="Z1015" s="22"/>
    </row>
    <row r="1016" spans="2:26" s="191" customFormat="1" ht="15.75" hidden="1">
      <c r="B1016" s="24" t="s">
        <v>142</v>
      </c>
      <c r="C1016" s="8">
        <v>49</v>
      </c>
      <c r="D1016" s="8">
        <v>41</v>
      </c>
      <c r="E1016" s="8">
        <v>35</v>
      </c>
      <c r="F1016" s="8">
        <v>55</v>
      </c>
      <c r="G1016" s="8">
        <v>70</v>
      </c>
      <c r="H1016" s="8">
        <v>42</v>
      </c>
      <c r="I1016" s="8">
        <v>55</v>
      </c>
      <c r="J1016" s="8">
        <v>33</v>
      </c>
      <c r="U1016" s="22"/>
      <c r="V1016" s="22"/>
      <c r="W1016" s="22"/>
      <c r="X1016" s="22"/>
      <c r="Y1016" s="22"/>
      <c r="Z1016" s="22"/>
    </row>
    <row r="1017" spans="2:26" s="191" customFormat="1" ht="15.75" hidden="1">
      <c r="B1017" s="24" t="s">
        <v>143</v>
      </c>
      <c r="C1017" s="8">
        <v>73</v>
      </c>
      <c r="D1017" s="8">
        <v>46</v>
      </c>
      <c r="E1017" s="8">
        <v>48</v>
      </c>
      <c r="F1017" s="8">
        <v>77</v>
      </c>
      <c r="G1017" s="8">
        <v>89</v>
      </c>
      <c r="H1017" s="8">
        <v>70</v>
      </c>
      <c r="I1017" s="8">
        <v>75</v>
      </c>
      <c r="J1017" s="8">
        <v>42</v>
      </c>
      <c r="U1017" s="22"/>
      <c r="V1017" s="22"/>
      <c r="W1017" s="22"/>
      <c r="X1017" s="22"/>
      <c r="Y1017" s="22"/>
      <c r="Z1017" s="22"/>
    </row>
    <row r="1018" spans="2:26" s="191" customFormat="1" ht="15.75" hidden="1">
      <c r="B1018" s="24" t="s">
        <v>144</v>
      </c>
      <c r="C1018" s="8">
        <v>64</v>
      </c>
      <c r="D1018" s="8">
        <v>45</v>
      </c>
      <c r="E1018" s="8">
        <v>44</v>
      </c>
      <c r="F1018" s="8">
        <v>75</v>
      </c>
      <c r="G1018" s="8">
        <v>53</v>
      </c>
      <c r="H1018" s="8">
        <v>59</v>
      </c>
      <c r="I1018" s="8">
        <v>68</v>
      </c>
      <c r="J1018" s="8">
        <v>40</v>
      </c>
      <c r="U1018" s="22"/>
      <c r="V1018" s="22"/>
      <c r="W1018" s="22"/>
      <c r="X1018" s="22"/>
      <c r="Y1018" s="22"/>
      <c r="Z1018" s="22"/>
    </row>
    <row r="1019" spans="2:26" s="191" customFormat="1" ht="15.75" hidden="1">
      <c r="B1019" s="24" t="s">
        <v>145</v>
      </c>
      <c r="C1019" s="8">
        <v>61</v>
      </c>
      <c r="D1019" s="8">
        <v>34</v>
      </c>
      <c r="E1019" s="8">
        <v>50</v>
      </c>
      <c r="F1019" s="8">
        <v>66</v>
      </c>
      <c r="G1019" s="8">
        <v>64</v>
      </c>
      <c r="H1019" s="8">
        <v>50</v>
      </c>
      <c r="I1019" s="8">
        <v>72</v>
      </c>
      <c r="J1019" s="8">
        <v>38</v>
      </c>
      <c r="U1019" s="22"/>
      <c r="V1019" s="22"/>
      <c r="W1019" s="22"/>
      <c r="X1019" s="22"/>
      <c r="Y1019" s="22"/>
      <c r="Z1019" s="22"/>
    </row>
    <row r="1020" spans="2:26" s="191" customFormat="1" ht="15.75" hidden="1">
      <c r="B1020" s="14" t="s">
        <v>49</v>
      </c>
      <c r="C1020" s="6"/>
      <c r="D1020" s="6"/>
      <c r="E1020" s="6"/>
      <c r="F1020" s="6"/>
      <c r="G1020" s="6"/>
      <c r="H1020" s="6"/>
      <c r="I1020" s="6"/>
      <c r="J1020" s="6"/>
      <c r="K1020" s="6"/>
      <c r="L1020" s="14"/>
      <c r="U1020" s="22"/>
      <c r="V1020" s="22"/>
      <c r="W1020" s="22"/>
      <c r="X1020" s="22"/>
      <c r="Y1020" s="22"/>
      <c r="Z1020" s="22"/>
    </row>
    <row r="1021" spans="2:26" s="27" customFormat="1" ht="15.75" hidden="1">
      <c r="B1021" s="14"/>
      <c r="C1021" s="6"/>
      <c r="D1021" s="6"/>
      <c r="E1021" s="6"/>
      <c r="F1021" s="6"/>
      <c r="G1021" s="6"/>
      <c r="H1021" s="6"/>
      <c r="I1021" s="6"/>
      <c r="J1021" s="36"/>
      <c r="K1021" s="36"/>
      <c r="L1021" s="26"/>
      <c r="U1021" s="22"/>
      <c r="V1021" s="22"/>
      <c r="W1021" s="22"/>
      <c r="X1021" s="22"/>
      <c r="Y1021" s="22"/>
      <c r="Z1021" s="22"/>
    </row>
    <row r="1022" spans="2:12" s="191" customFormat="1" ht="15.75" hidden="1">
      <c r="B1022" s="380" t="s">
        <v>306</v>
      </c>
      <c r="C1022" s="380"/>
      <c r="D1022" s="380"/>
      <c r="E1022" s="380"/>
      <c r="F1022" s="380"/>
      <c r="G1022" s="380"/>
      <c r="H1022" s="380"/>
      <c r="I1022" s="380"/>
      <c r="J1022" s="380"/>
      <c r="K1022" s="380"/>
      <c r="L1022" s="380"/>
    </row>
    <row r="1023" spans="2:26" s="191" customFormat="1" ht="15" customHeight="1" hidden="1">
      <c r="B1023" s="21"/>
      <c r="C1023" s="10" t="s">
        <v>51</v>
      </c>
      <c r="D1023" s="10" t="s">
        <v>62</v>
      </c>
      <c r="E1023" s="10" t="s">
        <v>157</v>
      </c>
      <c r="F1023" s="10" t="s">
        <v>63</v>
      </c>
      <c r="G1023" s="10" t="s">
        <v>101</v>
      </c>
      <c r="H1023" s="10" t="s">
        <v>100</v>
      </c>
      <c r="I1023" s="10" t="s">
        <v>97</v>
      </c>
      <c r="J1023" s="10" t="s">
        <v>92</v>
      </c>
      <c r="U1023" s="22"/>
      <c r="V1023" s="22"/>
      <c r="W1023" s="22"/>
      <c r="X1023" s="22"/>
      <c r="Y1023" s="22"/>
      <c r="Z1023" s="22"/>
    </row>
    <row r="1024" spans="2:10" s="191" customFormat="1" ht="15.75" hidden="1">
      <c r="B1024" s="9" t="s">
        <v>53</v>
      </c>
      <c r="C1024" s="9">
        <v>60</v>
      </c>
      <c r="D1024" s="9">
        <v>41</v>
      </c>
      <c r="E1024" s="9">
        <v>50</v>
      </c>
      <c r="F1024" s="9">
        <v>71</v>
      </c>
      <c r="G1024" s="9">
        <v>82</v>
      </c>
      <c r="H1024" s="9">
        <v>62</v>
      </c>
      <c r="I1024" s="9">
        <v>58</v>
      </c>
      <c r="J1024" s="9">
        <v>47</v>
      </c>
    </row>
    <row r="1025" spans="2:10" s="191" customFormat="1" ht="15.75" hidden="1">
      <c r="B1025" s="9" t="s">
        <v>64</v>
      </c>
      <c r="C1025" s="9">
        <v>62</v>
      </c>
      <c r="D1025" s="9">
        <v>41</v>
      </c>
      <c r="E1025" s="9">
        <v>52</v>
      </c>
      <c r="F1025" s="9">
        <v>75</v>
      </c>
      <c r="G1025" s="9">
        <v>83</v>
      </c>
      <c r="H1025" s="9">
        <v>65</v>
      </c>
      <c r="I1025" s="9">
        <v>60</v>
      </c>
      <c r="J1025" s="9">
        <v>48</v>
      </c>
    </row>
    <row r="1026" spans="2:10" s="191" customFormat="1" ht="15.75" hidden="1">
      <c r="B1026" s="9" t="s">
        <v>65</v>
      </c>
      <c r="C1026" s="9">
        <v>63</v>
      </c>
      <c r="D1026" s="9">
        <v>40</v>
      </c>
      <c r="E1026" s="9">
        <v>50</v>
      </c>
      <c r="F1026" s="9">
        <v>70</v>
      </c>
      <c r="G1026" s="9">
        <v>79</v>
      </c>
      <c r="H1026" s="9">
        <v>65</v>
      </c>
      <c r="I1026" s="9">
        <v>60</v>
      </c>
      <c r="J1026" s="9">
        <v>47</v>
      </c>
    </row>
    <row r="1027" spans="2:10" s="191" customFormat="1" ht="15" customHeight="1" hidden="1">
      <c r="B1027" s="24" t="s">
        <v>34</v>
      </c>
      <c r="C1027" s="9">
        <v>48</v>
      </c>
      <c r="D1027" s="9">
        <v>39</v>
      </c>
      <c r="E1027" s="9">
        <v>56</v>
      </c>
      <c r="F1027" s="9">
        <v>79</v>
      </c>
      <c r="G1027" s="9" t="e">
        <f>NA()</f>
        <v>#N/A</v>
      </c>
      <c r="H1027" s="9">
        <v>48</v>
      </c>
      <c r="I1027" s="9">
        <v>48</v>
      </c>
      <c r="J1027" s="9">
        <v>38</v>
      </c>
    </row>
    <row r="1028" spans="2:10" s="191" customFormat="1" ht="15.75" hidden="1">
      <c r="B1028" s="24" t="s">
        <v>60</v>
      </c>
      <c r="C1028" s="9">
        <v>51</v>
      </c>
      <c r="D1028" s="9">
        <v>42</v>
      </c>
      <c r="E1028" s="9">
        <v>51</v>
      </c>
      <c r="F1028" s="9">
        <v>79</v>
      </c>
      <c r="G1028" s="9">
        <v>85</v>
      </c>
      <c r="H1028" s="9">
        <v>53</v>
      </c>
      <c r="I1028" s="9">
        <v>49</v>
      </c>
      <c r="J1028" s="9">
        <v>49</v>
      </c>
    </row>
    <row r="1029" spans="2:10" s="191" customFormat="1" ht="15.75" hidden="1">
      <c r="B1029" s="24" t="s">
        <v>134</v>
      </c>
      <c r="C1029" s="9">
        <v>59</v>
      </c>
      <c r="D1029" s="9">
        <v>33</v>
      </c>
      <c r="E1029" s="9">
        <v>48</v>
      </c>
      <c r="F1029" s="9">
        <v>67</v>
      </c>
      <c r="G1029" s="9">
        <v>77</v>
      </c>
      <c r="H1029" s="9">
        <v>63</v>
      </c>
      <c r="I1029" s="9">
        <v>55</v>
      </c>
      <c r="J1029" s="9">
        <v>45</v>
      </c>
    </row>
    <row r="1030" spans="2:10" s="191" customFormat="1" ht="15.75" hidden="1">
      <c r="B1030" s="24" t="s">
        <v>135</v>
      </c>
      <c r="C1030" s="9">
        <v>41</v>
      </c>
      <c r="D1030" s="9">
        <v>37</v>
      </c>
      <c r="E1030" s="9">
        <v>42</v>
      </c>
      <c r="F1030" s="9">
        <v>68</v>
      </c>
      <c r="G1030" s="9" t="e">
        <f>NA()</f>
        <v>#N/A</v>
      </c>
      <c r="H1030" s="9">
        <v>44</v>
      </c>
      <c r="I1030" s="9">
        <v>38</v>
      </c>
      <c r="J1030" s="9">
        <v>30</v>
      </c>
    </row>
    <row r="1031" spans="2:10" s="191" customFormat="1" ht="15.75" hidden="1">
      <c r="B1031" s="24" t="s">
        <v>136</v>
      </c>
      <c r="C1031" s="9">
        <v>47</v>
      </c>
      <c r="D1031" s="9">
        <v>35</v>
      </c>
      <c r="E1031" s="9">
        <v>48</v>
      </c>
      <c r="F1031" s="9">
        <v>70</v>
      </c>
      <c r="G1031" s="9">
        <v>67</v>
      </c>
      <c r="H1031" s="9">
        <v>48</v>
      </c>
      <c r="I1031" s="9">
        <v>45</v>
      </c>
      <c r="J1031" s="9">
        <v>36</v>
      </c>
    </row>
    <row r="1032" spans="2:10" s="191" customFormat="1" ht="15.75" hidden="1">
      <c r="B1032" s="24" t="s">
        <v>47</v>
      </c>
      <c r="C1032" s="9">
        <v>46</v>
      </c>
      <c r="D1032" s="9">
        <v>32</v>
      </c>
      <c r="E1032" s="9">
        <v>41</v>
      </c>
      <c r="F1032" s="9">
        <v>67</v>
      </c>
      <c r="G1032" s="9">
        <v>82</v>
      </c>
      <c r="H1032" s="9">
        <v>48</v>
      </c>
      <c r="I1032" s="9">
        <v>43</v>
      </c>
      <c r="J1032" s="9">
        <v>39</v>
      </c>
    </row>
    <row r="1033" spans="2:10" s="191" customFormat="1" ht="15.75" hidden="1">
      <c r="B1033" s="24" t="s">
        <v>138</v>
      </c>
      <c r="C1033" s="9">
        <v>52</v>
      </c>
      <c r="D1033" s="9">
        <v>40</v>
      </c>
      <c r="E1033" s="9">
        <v>47</v>
      </c>
      <c r="F1033" s="9">
        <v>65</v>
      </c>
      <c r="G1033" s="9">
        <v>70</v>
      </c>
      <c r="H1033" s="9">
        <v>53</v>
      </c>
      <c r="I1033" s="9">
        <v>51</v>
      </c>
      <c r="J1033" s="9">
        <v>47</v>
      </c>
    </row>
    <row r="1034" spans="2:10" s="191" customFormat="1" ht="15.75" hidden="1">
      <c r="B1034" s="24" t="s">
        <v>30</v>
      </c>
      <c r="C1034" s="9">
        <v>35</v>
      </c>
      <c r="D1034" s="9">
        <v>33</v>
      </c>
      <c r="E1034" s="9">
        <v>42</v>
      </c>
      <c r="F1034" s="9">
        <v>57</v>
      </c>
      <c r="G1034" s="9" t="e">
        <f>NA()</f>
        <v>#N/A</v>
      </c>
      <c r="H1034" s="9">
        <v>38</v>
      </c>
      <c r="I1034" s="9">
        <v>32</v>
      </c>
      <c r="J1034" s="9">
        <v>36</v>
      </c>
    </row>
    <row r="1035" spans="2:10" s="191" customFormat="1" ht="15.75" hidden="1">
      <c r="B1035" s="24" t="s">
        <v>52</v>
      </c>
      <c r="C1035" s="9">
        <v>58</v>
      </c>
      <c r="D1035" s="9">
        <v>40</v>
      </c>
      <c r="E1035" s="9">
        <v>57</v>
      </c>
      <c r="F1035" s="9">
        <v>63</v>
      </c>
      <c r="G1035" s="9">
        <v>67</v>
      </c>
      <c r="H1035" s="9">
        <v>59</v>
      </c>
      <c r="I1035" s="9">
        <v>57</v>
      </c>
      <c r="J1035" s="9">
        <v>56</v>
      </c>
    </row>
    <row r="1036" spans="2:10" s="191" customFormat="1" ht="15.75" hidden="1">
      <c r="B1036" s="24" t="s">
        <v>141</v>
      </c>
      <c r="C1036" s="9">
        <v>73</v>
      </c>
      <c r="D1036" s="9">
        <v>45</v>
      </c>
      <c r="E1036" s="9">
        <v>60</v>
      </c>
      <c r="F1036" s="9">
        <v>81</v>
      </c>
      <c r="G1036" s="9">
        <v>79</v>
      </c>
      <c r="H1036" s="9">
        <v>74</v>
      </c>
      <c r="I1036" s="9">
        <v>72</v>
      </c>
      <c r="J1036" s="9">
        <v>50</v>
      </c>
    </row>
    <row r="1037" spans="2:10" s="191" customFormat="1" ht="15.75" hidden="1">
      <c r="B1037" s="24" t="s">
        <v>142</v>
      </c>
      <c r="C1037" s="9">
        <v>55</v>
      </c>
      <c r="D1037" s="9">
        <v>36</v>
      </c>
      <c r="E1037" s="9">
        <v>51</v>
      </c>
      <c r="F1037" s="9">
        <v>65</v>
      </c>
      <c r="G1037" s="9">
        <v>79</v>
      </c>
      <c r="H1037" s="9">
        <v>56</v>
      </c>
      <c r="I1037" s="9">
        <v>53</v>
      </c>
      <c r="J1037" s="9">
        <v>46</v>
      </c>
    </row>
    <row r="1038" spans="2:10" s="191" customFormat="1" ht="15.75" hidden="1">
      <c r="B1038" s="24" t="s">
        <v>143</v>
      </c>
      <c r="C1038" s="9">
        <v>78</v>
      </c>
      <c r="D1038" s="9">
        <v>49</v>
      </c>
      <c r="E1038" s="9">
        <v>56</v>
      </c>
      <c r="F1038" s="9">
        <v>82</v>
      </c>
      <c r="G1038" s="9">
        <v>90</v>
      </c>
      <c r="H1038" s="9">
        <v>79</v>
      </c>
      <c r="I1038" s="9">
        <v>76</v>
      </c>
      <c r="J1038" s="9">
        <v>50</v>
      </c>
    </row>
    <row r="1039" spans="2:10" s="191" customFormat="1" ht="15.75" hidden="1">
      <c r="B1039" s="24" t="s">
        <v>144</v>
      </c>
      <c r="C1039" s="9">
        <v>76</v>
      </c>
      <c r="D1039" s="9">
        <v>48</v>
      </c>
      <c r="E1039" s="9">
        <v>66</v>
      </c>
      <c r="F1039" s="9">
        <v>88</v>
      </c>
      <c r="G1039" s="9">
        <v>87</v>
      </c>
      <c r="H1039" s="9">
        <v>78</v>
      </c>
      <c r="I1039" s="9">
        <v>74</v>
      </c>
      <c r="J1039" s="9">
        <v>61</v>
      </c>
    </row>
    <row r="1040" spans="2:10" s="191" customFormat="1" ht="15.75" hidden="1">
      <c r="B1040" s="24" t="s">
        <v>145</v>
      </c>
      <c r="C1040" s="9">
        <v>65</v>
      </c>
      <c r="D1040" s="9">
        <v>52</v>
      </c>
      <c r="E1040" s="9">
        <v>56</v>
      </c>
      <c r="F1040" s="9">
        <v>69</v>
      </c>
      <c r="G1040" s="9">
        <v>69</v>
      </c>
      <c r="H1040" s="9">
        <v>64</v>
      </c>
      <c r="I1040" s="9">
        <v>66</v>
      </c>
      <c r="J1040" s="9">
        <v>51</v>
      </c>
    </row>
    <row r="1041" spans="2:26" s="191" customFormat="1" ht="15.75" hidden="1">
      <c r="B1041" s="14" t="s">
        <v>309</v>
      </c>
      <c r="C1041" s="6"/>
      <c r="D1041" s="6"/>
      <c r="E1041" s="6"/>
      <c r="F1041" s="6"/>
      <c r="G1041" s="6"/>
      <c r="H1041" s="6"/>
      <c r="I1041" s="6"/>
      <c r="J1041" s="6"/>
      <c r="K1041" s="6"/>
      <c r="L1041" s="14"/>
      <c r="U1041" s="22"/>
      <c r="V1041" s="22"/>
      <c r="W1041" s="22"/>
      <c r="X1041" s="22"/>
      <c r="Y1041" s="22"/>
      <c r="Z1041" s="22"/>
    </row>
    <row r="1042" spans="2:26" s="191" customFormat="1" ht="15.75" hidden="1">
      <c r="B1042" s="14"/>
      <c r="C1042" s="6"/>
      <c r="D1042" s="6"/>
      <c r="E1042" s="6"/>
      <c r="F1042" s="6"/>
      <c r="G1042" s="6"/>
      <c r="H1042" s="6"/>
      <c r="I1042" s="6"/>
      <c r="J1042" s="6"/>
      <c r="K1042" s="6"/>
      <c r="L1042" s="14"/>
      <c r="U1042" s="22"/>
      <c r="V1042" s="22"/>
      <c r="W1042" s="22"/>
      <c r="X1042" s="22"/>
      <c r="Y1042" s="22"/>
      <c r="Z1042" s="22"/>
    </row>
    <row r="1043" spans="2:26" s="191" customFormat="1" ht="15" customHeight="1" hidden="1">
      <c r="B1043" s="380" t="s">
        <v>178</v>
      </c>
      <c r="C1043" s="380"/>
      <c r="D1043" s="380"/>
      <c r="E1043" s="380"/>
      <c r="F1043" s="380"/>
      <c r="G1043" s="380"/>
      <c r="H1043" s="380"/>
      <c r="I1043" s="380"/>
      <c r="J1043" s="380"/>
      <c r="K1043" s="380"/>
      <c r="L1043" s="380"/>
      <c r="U1043" s="22"/>
      <c r="V1043" s="22"/>
      <c r="W1043" s="22"/>
      <c r="X1043" s="22"/>
      <c r="Y1043" s="22"/>
      <c r="Z1043" s="22"/>
    </row>
    <row r="1044" spans="2:26" s="191" customFormat="1" ht="15" customHeight="1" hidden="1">
      <c r="B1044" s="10"/>
      <c r="C1044" s="10" t="s">
        <v>51</v>
      </c>
      <c r="D1044" s="10" t="s">
        <v>62</v>
      </c>
      <c r="E1044" s="10" t="s">
        <v>157</v>
      </c>
      <c r="F1044" s="10" t="s">
        <v>63</v>
      </c>
      <c r="G1044" s="10" t="s">
        <v>101</v>
      </c>
      <c r="H1044" s="10" t="s">
        <v>100</v>
      </c>
      <c r="I1044" s="10" t="s">
        <v>97</v>
      </c>
      <c r="J1044" s="10" t="s">
        <v>92</v>
      </c>
      <c r="U1044" s="22"/>
      <c r="V1044" s="22"/>
      <c r="W1044" s="22"/>
      <c r="X1044" s="22"/>
      <c r="Y1044" s="22"/>
      <c r="Z1044" s="22"/>
    </row>
    <row r="1045" spans="2:26" s="191" customFormat="1" ht="15.75" hidden="1">
      <c r="B1045" s="9" t="s">
        <v>53</v>
      </c>
      <c r="C1045" s="8">
        <v>58</v>
      </c>
      <c r="D1045" s="8">
        <v>37</v>
      </c>
      <c r="E1045" s="8">
        <v>48</v>
      </c>
      <c r="F1045" s="8">
        <v>70</v>
      </c>
      <c r="G1045" s="8">
        <v>80</v>
      </c>
      <c r="H1045" s="8">
        <v>63</v>
      </c>
      <c r="I1045" s="8">
        <v>54</v>
      </c>
      <c r="J1045" s="8">
        <v>45</v>
      </c>
      <c r="U1045" s="22"/>
      <c r="V1045" s="22"/>
      <c r="W1045" s="22"/>
      <c r="X1045" s="22"/>
      <c r="Y1045" s="22"/>
      <c r="Z1045" s="22"/>
    </row>
    <row r="1046" spans="2:26" s="191" customFormat="1" ht="15.75" hidden="1">
      <c r="B1046" s="9" t="s">
        <v>64</v>
      </c>
      <c r="C1046" s="8">
        <v>61</v>
      </c>
      <c r="D1046" s="8">
        <v>37</v>
      </c>
      <c r="E1046" s="8">
        <v>48</v>
      </c>
      <c r="F1046" s="8">
        <v>74</v>
      </c>
      <c r="G1046" s="8">
        <v>82</v>
      </c>
      <c r="H1046" s="8">
        <v>65</v>
      </c>
      <c r="I1046" s="8">
        <v>56</v>
      </c>
      <c r="J1046" s="8">
        <v>45</v>
      </c>
      <c r="U1046" s="22"/>
      <c r="V1046" s="22"/>
      <c r="W1046" s="22"/>
      <c r="X1046" s="22"/>
      <c r="Y1046" s="22"/>
      <c r="Z1046" s="22"/>
    </row>
    <row r="1047" spans="2:26" s="191" customFormat="1" ht="15.75" hidden="1">
      <c r="B1047" s="9" t="s">
        <v>65</v>
      </c>
      <c r="C1047" s="8">
        <v>61</v>
      </c>
      <c r="D1047" s="8">
        <v>36</v>
      </c>
      <c r="E1047" s="8">
        <v>49</v>
      </c>
      <c r="F1047" s="8">
        <v>69</v>
      </c>
      <c r="G1047" s="8">
        <v>75</v>
      </c>
      <c r="H1047" s="8">
        <v>66</v>
      </c>
      <c r="I1047" s="8">
        <v>57</v>
      </c>
      <c r="J1047" s="8">
        <v>46</v>
      </c>
      <c r="U1047" s="22"/>
      <c r="V1047" s="22"/>
      <c r="W1047" s="22"/>
      <c r="X1047" s="22"/>
      <c r="Y1047" s="22"/>
      <c r="Z1047" s="22"/>
    </row>
    <row r="1048" spans="2:26" s="191" customFormat="1" ht="15" customHeight="1" hidden="1">
      <c r="B1048" s="24" t="s">
        <v>34</v>
      </c>
      <c r="C1048" s="40">
        <v>42</v>
      </c>
      <c r="D1048" s="8">
        <v>30</v>
      </c>
      <c r="E1048" s="8">
        <v>46</v>
      </c>
      <c r="F1048" s="8">
        <v>73</v>
      </c>
      <c r="G1048" s="8">
        <v>75</v>
      </c>
      <c r="H1048" s="8">
        <v>51</v>
      </c>
      <c r="I1048" s="8">
        <v>36</v>
      </c>
      <c r="J1048" s="8">
        <v>34</v>
      </c>
      <c r="U1048" s="22"/>
      <c r="V1048" s="22"/>
      <c r="W1048" s="22"/>
      <c r="X1048" s="22"/>
      <c r="Y1048" s="22"/>
      <c r="Z1048" s="22"/>
    </row>
    <row r="1049" spans="2:26" s="191" customFormat="1" ht="15.75" hidden="1">
      <c r="B1049" s="24" t="s">
        <v>60</v>
      </c>
      <c r="C1049" s="40">
        <v>45</v>
      </c>
      <c r="D1049" s="8">
        <v>35</v>
      </c>
      <c r="E1049" s="8">
        <v>47</v>
      </c>
      <c r="F1049" s="8">
        <v>77</v>
      </c>
      <c r="G1049" s="8">
        <v>77</v>
      </c>
      <c r="H1049" s="8">
        <v>50</v>
      </c>
      <c r="I1049" s="8">
        <v>42</v>
      </c>
      <c r="J1049" s="8">
        <v>43</v>
      </c>
      <c r="U1049" s="22"/>
      <c r="V1049" s="22"/>
      <c r="W1049" s="22"/>
      <c r="X1049" s="22"/>
      <c r="Y1049" s="22"/>
      <c r="Z1049" s="22"/>
    </row>
    <row r="1050" spans="2:26" s="191" customFormat="1" ht="15.75" hidden="1">
      <c r="B1050" s="24" t="s">
        <v>134</v>
      </c>
      <c r="C1050" s="8">
        <v>60</v>
      </c>
      <c r="D1050" s="8">
        <v>31</v>
      </c>
      <c r="E1050" s="8">
        <v>49</v>
      </c>
      <c r="F1050" s="8">
        <v>66</v>
      </c>
      <c r="G1050" s="8">
        <v>95</v>
      </c>
      <c r="H1050" s="8">
        <v>67</v>
      </c>
      <c r="I1050" s="8">
        <v>54</v>
      </c>
      <c r="J1050" s="8">
        <v>43</v>
      </c>
      <c r="U1050" s="22"/>
      <c r="V1050" s="22"/>
      <c r="W1050" s="22"/>
      <c r="X1050" s="22"/>
      <c r="Y1050" s="22"/>
      <c r="Z1050" s="22"/>
    </row>
    <row r="1051" spans="2:26" s="191" customFormat="1" ht="15.75" hidden="1">
      <c r="B1051" s="24" t="s">
        <v>135</v>
      </c>
      <c r="C1051" s="8">
        <v>37</v>
      </c>
      <c r="D1051" s="8">
        <v>32</v>
      </c>
      <c r="E1051" s="8">
        <v>42</v>
      </c>
      <c r="F1051" s="8">
        <v>77</v>
      </c>
      <c r="G1051" s="8" t="e">
        <f>NA()</f>
        <v>#N/A</v>
      </c>
      <c r="H1051" s="8">
        <v>33</v>
      </c>
      <c r="I1051" s="8">
        <v>39</v>
      </c>
      <c r="J1051" s="8">
        <v>26</v>
      </c>
      <c r="U1051" s="22"/>
      <c r="V1051" s="22"/>
      <c r="W1051" s="22"/>
      <c r="X1051" s="22"/>
      <c r="Y1051" s="22"/>
      <c r="Z1051" s="22"/>
    </row>
    <row r="1052" spans="2:26" s="191" customFormat="1" ht="15.75" hidden="1">
      <c r="B1052" s="24" t="s">
        <v>136</v>
      </c>
      <c r="C1052" s="8">
        <v>48</v>
      </c>
      <c r="D1052" s="8">
        <v>38</v>
      </c>
      <c r="E1052" s="8">
        <v>45</v>
      </c>
      <c r="F1052" s="8">
        <v>70</v>
      </c>
      <c r="G1052" s="8">
        <v>71</v>
      </c>
      <c r="H1052" s="8">
        <v>51</v>
      </c>
      <c r="I1052" s="8">
        <v>46</v>
      </c>
      <c r="J1052" s="8">
        <v>40</v>
      </c>
      <c r="U1052" s="22"/>
      <c r="V1052" s="22"/>
      <c r="W1052" s="22"/>
      <c r="X1052" s="22"/>
      <c r="Y1052" s="22"/>
      <c r="Z1052" s="22"/>
    </row>
    <row r="1053" spans="2:26" s="191" customFormat="1" ht="15.75" hidden="1">
      <c r="B1053" s="24" t="s">
        <v>47</v>
      </c>
      <c r="C1053" s="8">
        <v>47</v>
      </c>
      <c r="D1053" s="8">
        <v>30</v>
      </c>
      <c r="E1053" s="8">
        <v>42</v>
      </c>
      <c r="F1053" s="8">
        <v>73</v>
      </c>
      <c r="G1053" s="8">
        <v>68</v>
      </c>
      <c r="H1053" s="8">
        <v>51</v>
      </c>
      <c r="I1053" s="8">
        <v>45</v>
      </c>
      <c r="J1053" s="8">
        <v>42</v>
      </c>
      <c r="U1053" s="22"/>
      <c r="V1053" s="22"/>
      <c r="W1053" s="22"/>
      <c r="X1053" s="22"/>
      <c r="Y1053" s="22"/>
      <c r="Z1053" s="22"/>
    </row>
    <row r="1054" spans="2:26" s="191" customFormat="1" ht="15.75" hidden="1">
      <c r="B1054" s="24" t="s">
        <v>138</v>
      </c>
      <c r="C1054" s="8">
        <v>52</v>
      </c>
      <c r="D1054" s="8">
        <v>31</v>
      </c>
      <c r="E1054" s="8">
        <v>44</v>
      </c>
      <c r="F1054" s="8">
        <v>69</v>
      </c>
      <c r="G1054" s="8">
        <v>74</v>
      </c>
      <c r="H1054" s="8">
        <v>55</v>
      </c>
      <c r="I1054" s="8">
        <v>50</v>
      </c>
      <c r="J1054" s="8">
        <v>43</v>
      </c>
      <c r="U1054" s="22"/>
      <c r="V1054" s="22"/>
      <c r="W1054" s="22"/>
      <c r="X1054" s="22"/>
      <c r="Y1054" s="22"/>
      <c r="Z1054" s="22"/>
    </row>
    <row r="1055" spans="2:26" s="191" customFormat="1" ht="15.75" hidden="1">
      <c r="B1055" s="24" t="s">
        <v>30</v>
      </c>
      <c r="C1055" s="8">
        <v>24</v>
      </c>
      <c r="D1055" s="8">
        <v>23</v>
      </c>
      <c r="E1055" s="8">
        <v>36</v>
      </c>
      <c r="F1055" s="8">
        <v>40</v>
      </c>
      <c r="G1055" s="8" t="e">
        <f>NA()</f>
        <v>#N/A</v>
      </c>
      <c r="H1055" s="8">
        <v>25</v>
      </c>
      <c r="I1055" s="8">
        <v>24</v>
      </c>
      <c r="J1055" s="8">
        <v>20</v>
      </c>
      <c r="U1055" s="22"/>
      <c r="V1055" s="22"/>
      <c r="W1055" s="22"/>
      <c r="X1055" s="22"/>
      <c r="Y1055" s="22"/>
      <c r="Z1055" s="22"/>
    </row>
    <row r="1056" spans="2:26" s="191" customFormat="1" ht="15.75" hidden="1">
      <c r="B1056" s="24" t="s">
        <v>52</v>
      </c>
      <c r="C1056" s="8">
        <v>56</v>
      </c>
      <c r="D1056" s="8">
        <v>40</v>
      </c>
      <c r="E1056" s="8">
        <v>38</v>
      </c>
      <c r="F1056" s="8">
        <v>69</v>
      </c>
      <c r="G1056" s="8">
        <v>80</v>
      </c>
      <c r="H1056" s="8">
        <v>58</v>
      </c>
      <c r="I1056" s="8">
        <v>53</v>
      </c>
      <c r="J1056" s="8">
        <v>40</v>
      </c>
      <c r="U1056" s="22"/>
      <c r="V1056" s="22"/>
      <c r="W1056" s="22"/>
      <c r="X1056" s="22"/>
      <c r="Y1056" s="22"/>
      <c r="Z1056" s="22"/>
    </row>
    <row r="1057" spans="2:26" s="191" customFormat="1" ht="15.75" hidden="1">
      <c r="B1057" s="24" t="s">
        <v>141</v>
      </c>
      <c r="C1057" s="8">
        <v>72</v>
      </c>
      <c r="D1057" s="8">
        <v>38</v>
      </c>
      <c r="E1057" s="8">
        <v>53</v>
      </c>
      <c r="F1057" s="8">
        <v>79</v>
      </c>
      <c r="G1057" s="8">
        <v>84</v>
      </c>
      <c r="H1057" s="8">
        <v>73</v>
      </c>
      <c r="I1057" s="8">
        <v>70</v>
      </c>
      <c r="J1057" s="8">
        <v>40</v>
      </c>
      <c r="U1057" s="22"/>
      <c r="V1057" s="22"/>
      <c r="W1057" s="22"/>
      <c r="X1057" s="22"/>
      <c r="Y1057" s="22"/>
      <c r="Z1057" s="22"/>
    </row>
    <row r="1058" spans="2:26" s="191" customFormat="1" ht="15.75" hidden="1">
      <c r="B1058" s="24" t="s">
        <v>142</v>
      </c>
      <c r="C1058" s="8">
        <v>54</v>
      </c>
      <c r="D1058" s="8">
        <v>34</v>
      </c>
      <c r="E1058" s="8">
        <v>44</v>
      </c>
      <c r="F1058" s="8">
        <v>68</v>
      </c>
      <c r="G1058" s="8">
        <v>76</v>
      </c>
      <c r="H1058" s="8">
        <v>60</v>
      </c>
      <c r="I1058" s="8">
        <v>49</v>
      </c>
      <c r="J1058" s="8">
        <v>40</v>
      </c>
      <c r="U1058" s="22"/>
      <c r="V1058" s="22"/>
      <c r="W1058" s="22"/>
      <c r="X1058" s="22"/>
      <c r="Y1058" s="22"/>
      <c r="Z1058" s="22"/>
    </row>
    <row r="1059" spans="2:26" s="191" customFormat="1" ht="15.75" hidden="1">
      <c r="B1059" s="24" t="s">
        <v>143</v>
      </c>
      <c r="C1059" s="8">
        <v>81</v>
      </c>
      <c r="D1059" s="8">
        <v>54</v>
      </c>
      <c r="E1059" s="8">
        <v>54</v>
      </c>
      <c r="F1059" s="8">
        <v>85</v>
      </c>
      <c r="G1059" s="8">
        <v>91</v>
      </c>
      <c r="H1059" s="8">
        <v>84</v>
      </c>
      <c r="I1059" s="8">
        <v>78</v>
      </c>
      <c r="J1059" s="8">
        <v>55</v>
      </c>
      <c r="U1059" s="22"/>
      <c r="V1059" s="22"/>
      <c r="W1059" s="22"/>
      <c r="X1059" s="22"/>
      <c r="Y1059" s="22"/>
      <c r="Z1059" s="22"/>
    </row>
    <row r="1060" spans="2:26" s="191" customFormat="1" ht="15.75" hidden="1">
      <c r="B1060" s="24" t="s">
        <v>144</v>
      </c>
      <c r="C1060" s="8">
        <v>73</v>
      </c>
      <c r="D1060" s="8">
        <v>49</v>
      </c>
      <c r="E1060" s="8">
        <v>59</v>
      </c>
      <c r="F1060" s="8">
        <v>84</v>
      </c>
      <c r="G1060" s="8">
        <v>83</v>
      </c>
      <c r="H1060" s="8">
        <v>78</v>
      </c>
      <c r="I1060" s="8">
        <v>69</v>
      </c>
      <c r="J1060" s="8">
        <v>57</v>
      </c>
      <c r="U1060" s="22"/>
      <c r="V1060" s="22"/>
      <c r="W1060" s="22"/>
      <c r="X1060" s="22"/>
      <c r="Y1060" s="22"/>
      <c r="Z1060" s="22"/>
    </row>
    <row r="1061" spans="2:26" s="191" customFormat="1" ht="15.75" hidden="1">
      <c r="B1061" s="24" t="s">
        <v>145</v>
      </c>
      <c r="C1061" s="8">
        <v>68</v>
      </c>
      <c r="D1061" s="8">
        <v>45</v>
      </c>
      <c r="E1061" s="8">
        <v>60</v>
      </c>
      <c r="F1061" s="8">
        <v>74</v>
      </c>
      <c r="G1061" s="8">
        <v>76</v>
      </c>
      <c r="H1061" s="8">
        <v>72</v>
      </c>
      <c r="I1061" s="8">
        <v>65</v>
      </c>
      <c r="J1061" s="8">
        <v>57</v>
      </c>
      <c r="U1061" s="22"/>
      <c r="V1061" s="22"/>
      <c r="W1061" s="22"/>
      <c r="X1061" s="22"/>
      <c r="Y1061" s="22"/>
      <c r="Z1061" s="22"/>
    </row>
    <row r="1062" spans="2:26" s="191" customFormat="1" ht="13.5" customHeight="1" hidden="1">
      <c r="B1062" s="14" t="s">
        <v>303</v>
      </c>
      <c r="C1062" s="6"/>
      <c r="D1062" s="6"/>
      <c r="E1062" s="6"/>
      <c r="F1062" s="6"/>
      <c r="G1062" s="6"/>
      <c r="H1062" s="6"/>
      <c r="I1062" s="6"/>
      <c r="U1062" s="22"/>
      <c r="V1062" s="22"/>
      <c r="W1062" s="22"/>
      <c r="X1062" s="22"/>
      <c r="Y1062" s="22"/>
      <c r="Z1062" s="22"/>
    </row>
    <row r="1063" spans="2:26" s="191" customFormat="1" ht="15.75" hidden="1">
      <c r="B1063" s="2"/>
      <c r="C1063" s="7"/>
      <c r="D1063" s="23"/>
      <c r="E1063" s="23"/>
      <c r="F1063" s="23"/>
      <c r="G1063" s="7"/>
      <c r="H1063" s="7"/>
      <c r="I1063" s="7"/>
      <c r="J1063" s="6"/>
      <c r="K1063" s="6"/>
      <c r="L1063" s="14"/>
      <c r="U1063" s="22"/>
      <c r="V1063" s="22"/>
      <c r="W1063" s="22"/>
      <c r="X1063" s="22"/>
      <c r="Y1063" s="22"/>
      <c r="Z1063" s="22"/>
    </row>
    <row r="1064" spans="2:26" s="191" customFormat="1" ht="15" customHeight="1" hidden="1">
      <c r="B1064" s="380" t="s">
        <v>179</v>
      </c>
      <c r="C1064" s="380"/>
      <c r="D1064" s="380"/>
      <c r="E1064" s="380"/>
      <c r="F1064" s="380"/>
      <c r="G1064" s="380"/>
      <c r="H1064" s="380"/>
      <c r="I1064" s="380"/>
      <c r="J1064" s="380"/>
      <c r="K1064" s="380"/>
      <c r="L1064" s="380"/>
      <c r="U1064" s="22"/>
      <c r="V1064" s="22"/>
      <c r="W1064" s="22"/>
      <c r="X1064" s="22"/>
      <c r="Y1064" s="22"/>
      <c r="Z1064" s="22"/>
    </row>
    <row r="1065" spans="2:26" s="191" customFormat="1" ht="15" customHeight="1" hidden="1">
      <c r="B1065" s="10"/>
      <c r="C1065" s="10" t="s">
        <v>51</v>
      </c>
      <c r="D1065" s="10" t="s">
        <v>62</v>
      </c>
      <c r="E1065" s="10" t="s">
        <v>157</v>
      </c>
      <c r="F1065" s="10" t="s">
        <v>63</v>
      </c>
      <c r="G1065" s="10" t="s">
        <v>101</v>
      </c>
      <c r="H1065" s="10" t="s">
        <v>100</v>
      </c>
      <c r="I1065" s="10" t="s">
        <v>97</v>
      </c>
      <c r="J1065" s="10" t="s">
        <v>92</v>
      </c>
      <c r="U1065" s="22"/>
      <c r="V1065" s="22"/>
      <c r="W1065" s="22"/>
      <c r="X1065" s="22"/>
      <c r="Y1065" s="22"/>
      <c r="Z1065" s="22"/>
    </row>
    <row r="1066" spans="2:26" s="191" customFormat="1" ht="15.75" hidden="1">
      <c r="B1066" s="9" t="s">
        <v>53</v>
      </c>
      <c r="C1066" s="8">
        <v>56</v>
      </c>
      <c r="D1066" s="8">
        <v>33</v>
      </c>
      <c r="E1066" s="8">
        <v>45</v>
      </c>
      <c r="F1066" s="8">
        <v>66</v>
      </c>
      <c r="G1066" s="8">
        <v>77</v>
      </c>
      <c r="H1066" s="8">
        <v>59</v>
      </c>
      <c r="I1066" s="8">
        <v>52</v>
      </c>
      <c r="J1066" s="8">
        <v>42</v>
      </c>
      <c r="U1066" s="22"/>
      <c r="V1066" s="22"/>
      <c r="W1066" s="22"/>
      <c r="X1066" s="22"/>
      <c r="Y1066" s="22"/>
      <c r="Z1066" s="22"/>
    </row>
    <row r="1067" spans="2:26" s="191" customFormat="1" ht="15.75" hidden="1">
      <c r="B1067" s="9" t="s">
        <v>64</v>
      </c>
      <c r="C1067" s="8">
        <v>57</v>
      </c>
      <c r="D1067" s="8">
        <v>33</v>
      </c>
      <c r="E1067" s="8">
        <v>46</v>
      </c>
      <c r="F1067" s="8">
        <v>69</v>
      </c>
      <c r="G1067" s="8">
        <v>79</v>
      </c>
      <c r="H1067" s="8">
        <v>61</v>
      </c>
      <c r="I1067" s="8">
        <v>54</v>
      </c>
      <c r="J1067" s="8">
        <v>42</v>
      </c>
      <c r="U1067" s="22"/>
      <c r="V1067" s="22"/>
      <c r="W1067" s="22"/>
      <c r="X1067" s="22"/>
      <c r="Y1067" s="22"/>
      <c r="Z1067" s="22"/>
    </row>
    <row r="1068" spans="2:26" s="191" customFormat="1" ht="15.75" hidden="1">
      <c r="B1068" s="9" t="s">
        <v>65</v>
      </c>
      <c r="C1068" s="8">
        <v>59</v>
      </c>
      <c r="D1068" s="8">
        <v>33</v>
      </c>
      <c r="E1068" s="8">
        <v>47</v>
      </c>
      <c r="F1068" s="8">
        <v>65</v>
      </c>
      <c r="G1068" s="8">
        <v>75</v>
      </c>
      <c r="H1068" s="8">
        <v>63</v>
      </c>
      <c r="I1068" s="8">
        <v>55</v>
      </c>
      <c r="J1068" s="8">
        <v>41</v>
      </c>
      <c r="U1068" s="22"/>
      <c r="V1068" s="22"/>
      <c r="W1068" s="22"/>
      <c r="X1068" s="22"/>
      <c r="Y1068" s="22"/>
      <c r="Z1068" s="22"/>
    </row>
    <row r="1069" spans="2:26" s="191" customFormat="1" ht="15" customHeight="1" hidden="1">
      <c r="B1069" s="24" t="s">
        <v>34</v>
      </c>
      <c r="C1069" s="40">
        <v>34</v>
      </c>
      <c r="D1069" s="8">
        <v>24</v>
      </c>
      <c r="E1069" s="8">
        <v>43</v>
      </c>
      <c r="F1069" s="8">
        <v>55</v>
      </c>
      <c r="G1069" s="8">
        <v>70</v>
      </c>
      <c r="H1069" s="8">
        <v>29</v>
      </c>
      <c r="I1069" s="8">
        <v>38</v>
      </c>
      <c r="J1069" s="8">
        <v>23</v>
      </c>
      <c r="U1069" s="22"/>
      <c r="V1069" s="22"/>
      <c r="W1069" s="22"/>
      <c r="X1069" s="22"/>
      <c r="Y1069" s="22"/>
      <c r="Z1069" s="22"/>
    </row>
    <row r="1070" spans="2:26" s="191" customFormat="1" ht="15.75" hidden="1">
      <c r="B1070" s="24" t="s">
        <v>60</v>
      </c>
      <c r="C1070" s="40">
        <v>48</v>
      </c>
      <c r="D1070" s="8">
        <v>37</v>
      </c>
      <c r="E1070" s="8">
        <v>50</v>
      </c>
      <c r="F1070" s="8">
        <v>73</v>
      </c>
      <c r="G1070" s="8">
        <v>81</v>
      </c>
      <c r="H1070" s="8">
        <v>50</v>
      </c>
      <c r="I1070" s="8">
        <v>46</v>
      </c>
      <c r="J1070" s="8">
        <v>46</v>
      </c>
      <c r="U1070" s="22"/>
      <c r="V1070" s="22"/>
      <c r="W1070" s="22"/>
      <c r="X1070" s="22"/>
      <c r="Y1070" s="22"/>
      <c r="Z1070" s="22"/>
    </row>
    <row r="1071" spans="2:26" s="191" customFormat="1" ht="15.75" hidden="1">
      <c r="B1071" s="24" t="s">
        <v>134</v>
      </c>
      <c r="C1071" s="8">
        <v>58</v>
      </c>
      <c r="D1071" s="8">
        <v>35</v>
      </c>
      <c r="E1071" s="8">
        <v>38</v>
      </c>
      <c r="F1071" s="8">
        <v>67</v>
      </c>
      <c r="G1071" s="8">
        <v>89</v>
      </c>
      <c r="H1071" s="8">
        <v>64</v>
      </c>
      <c r="I1071" s="8">
        <v>52</v>
      </c>
      <c r="J1071" s="8">
        <v>35</v>
      </c>
      <c r="U1071" s="22"/>
      <c r="V1071" s="22"/>
      <c r="W1071" s="22"/>
      <c r="X1071" s="22"/>
      <c r="Y1071" s="22"/>
      <c r="Z1071" s="22"/>
    </row>
    <row r="1072" spans="2:26" s="191" customFormat="1" ht="15.75" hidden="1">
      <c r="B1072" s="24" t="s">
        <v>135</v>
      </c>
      <c r="C1072" s="8">
        <v>36</v>
      </c>
      <c r="D1072" s="8">
        <v>31</v>
      </c>
      <c r="E1072" s="8">
        <v>52</v>
      </c>
      <c r="F1072" s="8">
        <v>67</v>
      </c>
      <c r="G1072" s="8" t="e">
        <f>NA()</f>
        <v>#N/A</v>
      </c>
      <c r="H1072" s="8">
        <v>36</v>
      </c>
      <c r="I1072" s="8">
        <v>35</v>
      </c>
      <c r="J1072" s="8">
        <v>33</v>
      </c>
      <c r="U1072" s="22"/>
      <c r="V1072" s="22"/>
      <c r="W1072" s="22"/>
      <c r="X1072" s="22"/>
      <c r="Y1072" s="22"/>
      <c r="Z1072" s="22"/>
    </row>
    <row r="1073" spans="2:26" s="191" customFormat="1" ht="15.75" hidden="1">
      <c r="B1073" s="24" t="s">
        <v>136</v>
      </c>
      <c r="C1073" s="8">
        <v>46</v>
      </c>
      <c r="D1073" s="8">
        <v>32</v>
      </c>
      <c r="E1073" s="8">
        <v>47</v>
      </c>
      <c r="F1073" s="8">
        <v>62</v>
      </c>
      <c r="G1073" s="8">
        <v>80</v>
      </c>
      <c r="H1073" s="8">
        <v>49</v>
      </c>
      <c r="I1073" s="8">
        <v>43</v>
      </c>
      <c r="J1073" s="8">
        <v>40</v>
      </c>
      <c r="U1073" s="22"/>
      <c r="V1073" s="22"/>
      <c r="W1073" s="22"/>
      <c r="X1073" s="22"/>
      <c r="Y1073" s="22"/>
      <c r="Z1073" s="22"/>
    </row>
    <row r="1074" spans="2:26" s="191" customFormat="1" ht="15.75" hidden="1">
      <c r="B1074" s="24" t="s">
        <v>47</v>
      </c>
      <c r="C1074" s="8">
        <v>47</v>
      </c>
      <c r="D1074" s="8">
        <v>31</v>
      </c>
      <c r="E1074" s="8">
        <v>41</v>
      </c>
      <c r="F1074" s="8">
        <v>72</v>
      </c>
      <c r="G1074" s="8">
        <v>78</v>
      </c>
      <c r="H1074" s="8">
        <v>50</v>
      </c>
      <c r="I1074" s="8">
        <v>44</v>
      </c>
      <c r="J1074" s="8">
        <v>38</v>
      </c>
      <c r="U1074" s="22"/>
      <c r="V1074" s="22"/>
      <c r="W1074" s="22"/>
      <c r="X1074" s="22"/>
      <c r="Y1074" s="22"/>
      <c r="Z1074" s="22"/>
    </row>
    <row r="1075" spans="2:26" s="191" customFormat="1" ht="15.75" customHeight="1" hidden="1">
      <c r="B1075" s="24" t="s">
        <v>138</v>
      </c>
      <c r="C1075" s="8">
        <v>47</v>
      </c>
      <c r="D1075" s="8">
        <v>34</v>
      </c>
      <c r="E1075" s="8">
        <v>37</v>
      </c>
      <c r="F1075" s="8">
        <v>62</v>
      </c>
      <c r="G1075" s="8">
        <v>71</v>
      </c>
      <c r="H1075" s="8">
        <v>54</v>
      </c>
      <c r="I1075" s="8">
        <v>41</v>
      </c>
      <c r="J1075" s="8">
        <v>40</v>
      </c>
      <c r="U1075" s="22"/>
      <c r="V1075" s="22"/>
      <c r="W1075" s="22"/>
      <c r="X1075" s="22"/>
      <c r="Y1075" s="22"/>
      <c r="Z1075" s="22"/>
    </row>
    <row r="1076" spans="2:26" s="191" customFormat="1" ht="15.75" hidden="1">
      <c r="B1076" s="24" t="s">
        <v>30</v>
      </c>
      <c r="C1076" s="8">
        <v>22</v>
      </c>
      <c r="D1076" s="8">
        <v>17</v>
      </c>
      <c r="E1076" s="8">
        <v>58</v>
      </c>
      <c r="F1076" s="8">
        <v>40</v>
      </c>
      <c r="G1076" s="8" t="e">
        <f>NA()</f>
        <v>#N/A</v>
      </c>
      <c r="H1076" s="8">
        <v>27</v>
      </c>
      <c r="I1076" s="8">
        <v>19</v>
      </c>
      <c r="J1076" s="8">
        <v>25</v>
      </c>
      <c r="U1076" s="22"/>
      <c r="V1076" s="22"/>
      <c r="W1076" s="22"/>
      <c r="X1076" s="22"/>
      <c r="Y1076" s="22"/>
      <c r="Z1076" s="22"/>
    </row>
    <row r="1077" spans="2:26" s="191" customFormat="1" ht="15.75" hidden="1">
      <c r="B1077" s="24" t="s">
        <v>52</v>
      </c>
      <c r="C1077" s="8">
        <v>52</v>
      </c>
      <c r="D1077" s="8">
        <v>28</v>
      </c>
      <c r="E1077" s="8">
        <v>42</v>
      </c>
      <c r="F1077" s="8">
        <v>60</v>
      </c>
      <c r="G1077" s="8" t="e">
        <f>NA()</f>
        <v>#N/A</v>
      </c>
      <c r="H1077" s="8">
        <v>38</v>
      </c>
      <c r="I1077" s="8">
        <v>61</v>
      </c>
      <c r="J1077" s="8">
        <v>24</v>
      </c>
      <c r="U1077" s="22"/>
      <c r="V1077" s="22"/>
      <c r="W1077" s="22"/>
      <c r="X1077" s="22"/>
      <c r="Y1077" s="22"/>
      <c r="Z1077" s="22"/>
    </row>
    <row r="1078" spans="2:26" s="191" customFormat="1" ht="15.75" hidden="1">
      <c r="B1078" s="24" t="s">
        <v>141</v>
      </c>
      <c r="C1078" s="8">
        <v>72</v>
      </c>
      <c r="D1078" s="8">
        <v>38</v>
      </c>
      <c r="E1078" s="8">
        <v>57</v>
      </c>
      <c r="F1078" s="8">
        <v>79</v>
      </c>
      <c r="G1078" s="8">
        <v>77</v>
      </c>
      <c r="H1078" s="8">
        <v>76</v>
      </c>
      <c r="I1078" s="8">
        <v>68</v>
      </c>
      <c r="J1078" s="8">
        <v>46</v>
      </c>
      <c r="U1078" s="22"/>
      <c r="V1078" s="22"/>
      <c r="W1078" s="22"/>
      <c r="X1078" s="22"/>
      <c r="Y1078" s="22"/>
      <c r="Z1078" s="22"/>
    </row>
    <row r="1079" spans="2:26" s="191" customFormat="1" ht="15.75" hidden="1">
      <c r="B1079" s="24" t="s">
        <v>142</v>
      </c>
      <c r="C1079" s="8">
        <v>49</v>
      </c>
      <c r="D1079" s="8">
        <v>32</v>
      </c>
      <c r="E1079" s="8">
        <v>38</v>
      </c>
      <c r="F1079" s="8">
        <v>59</v>
      </c>
      <c r="G1079" s="8">
        <v>72</v>
      </c>
      <c r="H1079" s="8">
        <v>53</v>
      </c>
      <c r="I1079" s="8">
        <v>45</v>
      </c>
      <c r="J1079" s="8">
        <v>33</v>
      </c>
      <c r="U1079" s="22"/>
      <c r="V1079" s="22"/>
      <c r="W1079" s="22"/>
      <c r="X1079" s="22"/>
      <c r="Y1079" s="22"/>
      <c r="Z1079" s="22"/>
    </row>
    <row r="1080" spans="2:26" s="191" customFormat="1" ht="15.75" hidden="1">
      <c r="B1080" s="24" t="s">
        <v>143</v>
      </c>
      <c r="C1080" s="8">
        <v>73</v>
      </c>
      <c r="D1080" s="8">
        <v>38</v>
      </c>
      <c r="E1080" s="8">
        <v>49</v>
      </c>
      <c r="F1080" s="8">
        <v>77</v>
      </c>
      <c r="G1080" s="8">
        <v>87</v>
      </c>
      <c r="H1080" s="8">
        <v>76</v>
      </c>
      <c r="I1080" s="8">
        <v>71</v>
      </c>
      <c r="J1080" s="8">
        <v>40</v>
      </c>
      <c r="U1080" s="22"/>
      <c r="V1080" s="22"/>
      <c r="W1080" s="22"/>
      <c r="X1080" s="22"/>
      <c r="Y1080" s="22"/>
      <c r="Z1080" s="22"/>
    </row>
    <row r="1081" spans="2:26" s="191" customFormat="1" ht="15.75" hidden="1">
      <c r="B1081" s="24" t="s">
        <v>144</v>
      </c>
      <c r="C1081" s="8">
        <v>71</v>
      </c>
      <c r="D1081" s="8">
        <v>42</v>
      </c>
      <c r="E1081" s="8">
        <v>54</v>
      </c>
      <c r="F1081" s="8">
        <v>82</v>
      </c>
      <c r="G1081" s="8">
        <v>82</v>
      </c>
      <c r="H1081" s="8">
        <v>74</v>
      </c>
      <c r="I1081" s="8">
        <v>69</v>
      </c>
      <c r="J1081" s="8">
        <v>50</v>
      </c>
      <c r="U1081" s="22"/>
      <c r="V1081" s="22"/>
      <c r="W1081" s="22"/>
      <c r="X1081" s="22"/>
      <c r="Y1081" s="22"/>
      <c r="Z1081" s="22"/>
    </row>
    <row r="1082" spans="2:26" s="191" customFormat="1" ht="15.75" hidden="1">
      <c r="B1082" s="24" t="s">
        <v>145</v>
      </c>
      <c r="C1082" s="8">
        <v>62</v>
      </c>
      <c r="D1082" s="8">
        <v>35</v>
      </c>
      <c r="E1082" s="8">
        <v>52</v>
      </c>
      <c r="F1082" s="8">
        <v>68</v>
      </c>
      <c r="G1082" s="8">
        <v>67</v>
      </c>
      <c r="H1082" s="8">
        <v>62</v>
      </c>
      <c r="I1082" s="8">
        <v>61</v>
      </c>
      <c r="J1082" s="8">
        <v>50</v>
      </c>
      <c r="U1082" s="22"/>
      <c r="V1082" s="22"/>
      <c r="W1082" s="22"/>
      <c r="X1082" s="22"/>
      <c r="Y1082" s="22"/>
      <c r="Z1082" s="22"/>
    </row>
    <row r="1083" spans="2:26" s="191" customFormat="1" ht="13.5" customHeight="1" hidden="1">
      <c r="B1083" s="14" t="s">
        <v>48</v>
      </c>
      <c r="C1083" s="6"/>
      <c r="D1083" s="6"/>
      <c r="E1083" s="6"/>
      <c r="F1083" s="6"/>
      <c r="G1083" s="6"/>
      <c r="H1083" s="6"/>
      <c r="I1083" s="6"/>
      <c r="U1083" s="22"/>
      <c r="V1083" s="22"/>
      <c r="W1083" s="22"/>
      <c r="X1083" s="22"/>
      <c r="Y1083" s="22"/>
      <c r="Z1083" s="22"/>
    </row>
    <row r="1084" spans="2:26" s="191" customFormat="1" ht="15.75" hidden="1">
      <c r="B1084" s="2"/>
      <c r="C1084" s="7"/>
      <c r="D1084" s="23"/>
      <c r="E1084" s="23"/>
      <c r="F1084" s="23"/>
      <c r="G1084" s="7"/>
      <c r="H1084" s="7"/>
      <c r="I1084" s="7"/>
      <c r="J1084" s="6"/>
      <c r="K1084" s="6"/>
      <c r="L1084" s="14"/>
      <c r="U1084" s="22"/>
      <c r="V1084" s="22"/>
      <c r="W1084" s="22"/>
      <c r="X1084" s="22"/>
      <c r="Y1084" s="22"/>
      <c r="Z1084" s="22"/>
    </row>
    <row r="1085" spans="2:26" s="191" customFormat="1" ht="15.75" hidden="1">
      <c r="B1085" s="384" t="s">
        <v>180</v>
      </c>
      <c r="C1085" s="320"/>
      <c r="D1085" s="320"/>
      <c r="E1085" s="320"/>
      <c r="F1085" s="320"/>
      <c r="G1085" s="320"/>
      <c r="H1085" s="320"/>
      <c r="I1085" s="320"/>
      <c r="J1085" s="320"/>
      <c r="K1085" s="320"/>
      <c r="L1085" s="320"/>
      <c r="M1085" s="320"/>
      <c r="U1085" s="22"/>
      <c r="V1085" s="22"/>
      <c r="W1085" s="22"/>
      <c r="X1085" s="22"/>
      <c r="Y1085" s="22"/>
      <c r="Z1085" s="22"/>
    </row>
    <row r="1086" spans="2:26" s="191" customFormat="1" ht="15" customHeight="1" hidden="1">
      <c r="B1086" s="10"/>
      <c r="C1086" s="10" t="s">
        <v>51</v>
      </c>
      <c r="D1086" s="10" t="s">
        <v>62</v>
      </c>
      <c r="E1086" s="10" t="s">
        <v>157</v>
      </c>
      <c r="F1086" s="10" t="s">
        <v>63</v>
      </c>
      <c r="G1086" s="10" t="s">
        <v>101</v>
      </c>
      <c r="H1086" s="10" t="s">
        <v>100</v>
      </c>
      <c r="I1086" s="10" t="s">
        <v>97</v>
      </c>
      <c r="J1086" s="10" t="s">
        <v>92</v>
      </c>
      <c r="U1086" s="22"/>
      <c r="V1086" s="22"/>
      <c r="W1086" s="22"/>
      <c r="X1086" s="22"/>
      <c r="Y1086" s="22"/>
      <c r="Z1086" s="22"/>
    </row>
    <row r="1087" spans="2:26" s="191" customFormat="1" ht="15.75" hidden="1">
      <c r="B1087" s="9" t="s">
        <v>53</v>
      </c>
      <c r="C1087" s="8">
        <v>52</v>
      </c>
      <c r="D1087" s="8">
        <v>29</v>
      </c>
      <c r="E1087" s="8">
        <v>39</v>
      </c>
      <c r="F1087" s="8">
        <v>64</v>
      </c>
      <c r="G1087" s="8">
        <v>75</v>
      </c>
      <c r="H1087" s="8">
        <v>56</v>
      </c>
      <c r="I1087" s="8">
        <v>47</v>
      </c>
      <c r="J1087" s="8">
        <v>36</v>
      </c>
      <c r="U1087" s="22"/>
      <c r="V1087" s="22"/>
      <c r="W1087" s="22"/>
      <c r="X1087" s="22"/>
      <c r="Y1087" s="22"/>
      <c r="Z1087" s="22"/>
    </row>
    <row r="1088" spans="2:26" s="191" customFormat="1" ht="15.75" hidden="1">
      <c r="B1088" s="9" t="s">
        <v>64</v>
      </c>
      <c r="C1088" s="8">
        <v>54</v>
      </c>
      <c r="D1088" s="8">
        <v>30</v>
      </c>
      <c r="E1088" s="8">
        <v>38</v>
      </c>
      <c r="F1088" s="8">
        <v>67</v>
      </c>
      <c r="G1088" s="8">
        <v>77</v>
      </c>
      <c r="H1088" s="8">
        <v>58</v>
      </c>
      <c r="I1088" s="8">
        <v>50</v>
      </c>
      <c r="J1088" s="8">
        <v>36</v>
      </c>
      <c r="U1088" s="22"/>
      <c r="V1088" s="22"/>
      <c r="W1088" s="22"/>
      <c r="X1088" s="22"/>
      <c r="Y1088" s="22"/>
      <c r="Z1088" s="22"/>
    </row>
    <row r="1089" spans="2:26" s="191" customFormat="1" ht="15.75" hidden="1">
      <c r="B1089" s="9" t="s">
        <v>65</v>
      </c>
      <c r="C1089" s="8">
        <v>55</v>
      </c>
      <c r="D1089" s="8">
        <v>31</v>
      </c>
      <c r="E1089" s="8">
        <v>38</v>
      </c>
      <c r="F1089" s="8">
        <v>63</v>
      </c>
      <c r="G1089" s="8">
        <v>70</v>
      </c>
      <c r="H1089" s="8">
        <v>60</v>
      </c>
      <c r="I1089" s="8">
        <v>51</v>
      </c>
      <c r="J1089" s="8">
        <v>36</v>
      </c>
      <c r="U1089" s="22"/>
      <c r="V1089" s="22"/>
      <c r="W1089" s="22"/>
      <c r="X1089" s="22"/>
      <c r="Y1089" s="22"/>
      <c r="Z1089" s="22"/>
    </row>
    <row r="1090" spans="2:26" s="191" customFormat="1" ht="15" customHeight="1" hidden="1">
      <c r="B1090" s="24" t="s">
        <v>34</v>
      </c>
      <c r="C1090" s="40">
        <v>34</v>
      </c>
      <c r="D1090" s="8">
        <v>24</v>
      </c>
      <c r="E1090" s="8">
        <v>29</v>
      </c>
      <c r="F1090" s="8">
        <v>55</v>
      </c>
      <c r="G1090" s="8">
        <v>75</v>
      </c>
      <c r="H1090" s="8">
        <v>34</v>
      </c>
      <c r="I1090" s="8">
        <v>35</v>
      </c>
      <c r="J1090" s="8">
        <v>26</v>
      </c>
      <c r="U1090" s="22"/>
      <c r="V1090" s="22"/>
      <c r="W1090" s="22"/>
      <c r="X1090" s="22"/>
      <c r="Y1090" s="22"/>
      <c r="Z1090" s="22"/>
    </row>
    <row r="1091" spans="2:26" s="191" customFormat="1" ht="15.75" hidden="1">
      <c r="B1091" s="24" t="s">
        <v>60</v>
      </c>
      <c r="C1091" s="40">
        <v>36</v>
      </c>
      <c r="D1091" s="8">
        <v>28</v>
      </c>
      <c r="E1091" s="8">
        <v>35</v>
      </c>
      <c r="F1091" s="8">
        <v>64</v>
      </c>
      <c r="G1091" s="8">
        <v>71</v>
      </c>
      <c r="H1091" s="8">
        <v>39</v>
      </c>
      <c r="I1091" s="8">
        <v>33</v>
      </c>
      <c r="J1091" s="8">
        <v>33</v>
      </c>
      <c r="U1091" s="22"/>
      <c r="V1091" s="22"/>
      <c r="W1091" s="22"/>
      <c r="X1091" s="22"/>
      <c r="Y1091" s="22"/>
      <c r="Z1091" s="22"/>
    </row>
    <row r="1092" spans="2:26" s="191" customFormat="1" ht="15.75" hidden="1">
      <c r="B1092" s="24" t="s">
        <v>134</v>
      </c>
      <c r="C1092" s="8">
        <v>57</v>
      </c>
      <c r="D1092" s="8">
        <v>29</v>
      </c>
      <c r="E1092" s="8">
        <v>40</v>
      </c>
      <c r="F1092" s="8">
        <v>65</v>
      </c>
      <c r="G1092" s="8">
        <v>85</v>
      </c>
      <c r="H1092" s="8">
        <v>64</v>
      </c>
      <c r="I1092" s="8">
        <v>50</v>
      </c>
      <c r="J1092" s="8">
        <v>35</v>
      </c>
      <c r="U1092" s="22"/>
      <c r="V1092" s="22"/>
      <c r="W1092" s="22"/>
      <c r="X1092" s="22"/>
      <c r="Y1092" s="22"/>
      <c r="Z1092" s="22"/>
    </row>
    <row r="1093" spans="2:26" s="191" customFormat="1" ht="15.75" hidden="1">
      <c r="B1093" s="24" t="s">
        <v>135</v>
      </c>
      <c r="C1093" s="8">
        <v>37</v>
      </c>
      <c r="D1093" s="8">
        <v>31</v>
      </c>
      <c r="E1093" s="8">
        <v>21</v>
      </c>
      <c r="F1093" s="8">
        <v>67</v>
      </c>
      <c r="G1093" s="8" t="e">
        <f>NA()</f>
        <v>#N/A</v>
      </c>
      <c r="H1093" s="8">
        <v>44</v>
      </c>
      <c r="I1093" s="8">
        <v>31</v>
      </c>
      <c r="J1093" s="8">
        <v>25</v>
      </c>
      <c r="U1093" s="22"/>
      <c r="V1093" s="22"/>
      <c r="W1093" s="22"/>
      <c r="X1093" s="22"/>
      <c r="Y1093" s="22"/>
      <c r="Z1093" s="22"/>
    </row>
    <row r="1094" spans="2:26" s="191" customFormat="1" ht="15.75" hidden="1">
      <c r="B1094" s="24" t="s">
        <v>136</v>
      </c>
      <c r="C1094" s="8">
        <v>42</v>
      </c>
      <c r="D1094" s="8">
        <v>26</v>
      </c>
      <c r="E1094" s="8">
        <v>49</v>
      </c>
      <c r="F1094" s="8">
        <v>61</v>
      </c>
      <c r="G1094" s="8">
        <v>63</v>
      </c>
      <c r="H1094" s="8">
        <v>47</v>
      </c>
      <c r="I1094" s="8">
        <v>38</v>
      </c>
      <c r="J1094" s="8">
        <v>37</v>
      </c>
      <c r="U1094" s="22"/>
      <c r="V1094" s="22"/>
      <c r="W1094" s="22"/>
      <c r="X1094" s="22"/>
      <c r="Y1094" s="22"/>
      <c r="Z1094" s="22"/>
    </row>
    <row r="1095" spans="2:26" s="191" customFormat="1" ht="15.75" hidden="1">
      <c r="B1095" s="24" t="s">
        <v>47</v>
      </c>
      <c r="C1095" s="8">
        <v>40</v>
      </c>
      <c r="D1095" s="8">
        <v>25</v>
      </c>
      <c r="E1095" s="8">
        <v>31</v>
      </c>
      <c r="F1095" s="8">
        <v>70</v>
      </c>
      <c r="G1095" s="8">
        <v>67</v>
      </c>
      <c r="H1095" s="8">
        <v>46</v>
      </c>
      <c r="I1095" s="8">
        <v>35</v>
      </c>
      <c r="J1095" s="8">
        <v>28</v>
      </c>
      <c r="U1095" s="22"/>
      <c r="V1095" s="22"/>
      <c r="W1095" s="22"/>
      <c r="X1095" s="22"/>
      <c r="Y1095" s="22"/>
      <c r="Z1095" s="22"/>
    </row>
    <row r="1096" spans="2:26" s="191" customFormat="1" ht="15.75" hidden="1">
      <c r="B1096" s="24" t="s">
        <v>138</v>
      </c>
      <c r="C1096" s="8">
        <v>44</v>
      </c>
      <c r="D1096" s="8">
        <v>28</v>
      </c>
      <c r="E1096" s="8">
        <v>35</v>
      </c>
      <c r="F1096" s="8">
        <v>61</v>
      </c>
      <c r="G1096" s="8">
        <v>61</v>
      </c>
      <c r="H1096" s="8">
        <v>45</v>
      </c>
      <c r="I1096" s="8">
        <v>43</v>
      </c>
      <c r="J1096" s="8">
        <v>36</v>
      </c>
      <c r="U1096" s="22"/>
      <c r="V1096" s="22"/>
      <c r="W1096" s="22"/>
      <c r="X1096" s="22"/>
      <c r="Y1096" s="22"/>
      <c r="Z1096" s="22"/>
    </row>
    <row r="1097" spans="2:26" s="191" customFormat="1" ht="15.75" hidden="1">
      <c r="B1097" s="24" t="s">
        <v>30</v>
      </c>
      <c r="C1097" s="8" t="e">
        <f>NA()</f>
        <v>#N/A</v>
      </c>
      <c r="D1097" s="8" t="e">
        <f>NA()</f>
        <v>#N/A</v>
      </c>
      <c r="E1097" s="8" t="e">
        <f>NA()</f>
        <v>#N/A</v>
      </c>
      <c r="F1097" s="8" t="e">
        <f>NA()</f>
        <v>#N/A</v>
      </c>
      <c r="G1097" s="8" t="e">
        <f>NA()</f>
        <v>#N/A</v>
      </c>
      <c r="H1097" s="8" t="e">
        <f>NA()</f>
        <v>#N/A</v>
      </c>
      <c r="I1097" s="8" t="e">
        <f>NA()</f>
        <v>#N/A</v>
      </c>
      <c r="J1097" s="8" t="e">
        <f>NA()</f>
        <v>#N/A</v>
      </c>
      <c r="U1097" s="22"/>
      <c r="V1097" s="22"/>
      <c r="W1097" s="22"/>
      <c r="X1097" s="22"/>
      <c r="Y1097" s="22"/>
      <c r="Z1097" s="22"/>
    </row>
    <row r="1098" spans="2:26" s="191" customFormat="1" ht="15.75" hidden="1">
      <c r="B1098" s="24" t="s">
        <v>52</v>
      </c>
      <c r="C1098" s="8">
        <v>44</v>
      </c>
      <c r="D1098" s="8">
        <v>25</v>
      </c>
      <c r="E1098" s="8">
        <v>29</v>
      </c>
      <c r="F1098" s="8">
        <v>56</v>
      </c>
      <c r="G1098" s="8" t="e">
        <f>NA()</f>
        <v>#N/A</v>
      </c>
      <c r="H1098" s="8">
        <v>51</v>
      </c>
      <c r="I1098" s="8">
        <v>38</v>
      </c>
      <c r="J1098" s="8">
        <v>30</v>
      </c>
      <c r="U1098" s="22"/>
      <c r="V1098" s="22"/>
      <c r="W1098" s="22"/>
      <c r="X1098" s="22"/>
      <c r="Y1098" s="22"/>
      <c r="Z1098" s="22"/>
    </row>
    <row r="1099" spans="2:26" s="191" customFormat="1" ht="15.75" hidden="1">
      <c r="B1099" s="24" t="s">
        <v>141</v>
      </c>
      <c r="C1099" s="8">
        <v>67</v>
      </c>
      <c r="D1099" s="8">
        <v>45</v>
      </c>
      <c r="E1099" s="8">
        <v>48</v>
      </c>
      <c r="F1099" s="8">
        <v>73</v>
      </c>
      <c r="G1099" s="8">
        <v>100</v>
      </c>
      <c r="H1099" s="8">
        <v>74</v>
      </c>
      <c r="I1099" s="8">
        <v>62</v>
      </c>
      <c r="J1099" s="8">
        <v>39</v>
      </c>
      <c r="U1099" s="22"/>
      <c r="V1099" s="22"/>
      <c r="W1099" s="22"/>
      <c r="X1099" s="22"/>
      <c r="Y1099" s="22"/>
      <c r="Z1099" s="22"/>
    </row>
    <row r="1100" spans="2:26" s="191" customFormat="1" ht="15.75" hidden="1">
      <c r="B1100" s="24" t="s">
        <v>142</v>
      </c>
      <c r="C1100" s="8">
        <v>47</v>
      </c>
      <c r="D1100" s="8">
        <v>28</v>
      </c>
      <c r="E1100" s="8">
        <v>39</v>
      </c>
      <c r="F1100" s="8">
        <v>55</v>
      </c>
      <c r="G1100" s="8">
        <v>70</v>
      </c>
      <c r="H1100" s="8">
        <v>51</v>
      </c>
      <c r="I1100" s="8">
        <v>42</v>
      </c>
      <c r="J1100" s="8">
        <v>33</v>
      </c>
      <c r="U1100" s="22"/>
      <c r="V1100" s="22"/>
      <c r="W1100" s="22"/>
      <c r="X1100" s="22"/>
      <c r="Y1100" s="22"/>
      <c r="Z1100" s="22"/>
    </row>
    <row r="1101" spans="2:26" s="191" customFormat="1" ht="15.75" hidden="1">
      <c r="B1101" s="24" t="s">
        <v>143</v>
      </c>
      <c r="C1101" s="8">
        <v>76</v>
      </c>
      <c r="D1101" s="8">
        <v>41</v>
      </c>
      <c r="E1101" s="8">
        <v>50</v>
      </c>
      <c r="F1101" s="8">
        <v>80</v>
      </c>
      <c r="G1101" s="8">
        <v>89</v>
      </c>
      <c r="H1101" s="8">
        <v>79</v>
      </c>
      <c r="I1101" s="8">
        <v>73</v>
      </c>
      <c r="J1101" s="8">
        <v>48</v>
      </c>
      <c r="U1101" s="22"/>
      <c r="V1101" s="22"/>
      <c r="W1101" s="22"/>
      <c r="X1101" s="22"/>
      <c r="Y1101" s="22"/>
      <c r="Z1101" s="22"/>
    </row>
    <row r="1102" spans="2:26" s="191" customFormat="1" ht="15.75" hidden="1">
      <c r="B1102" s="24" t="s">
        <v>144</v>
      </c>
      <c r="C1102" s="8">
        <v>71</v>
      </c>
      <c r="D1102" s="8">
        <v>37</v>
      </c>
      <c r="E1102" s="8">
        <v>51</v>
      </c>
      <c r="F1102" s="8">
        <v>84</v>
      </c>
      <c r="G1102" s="8">
        <v>76</v>
      </c>
      <c r="H1102" s="8">
        <v>76</v>
      </c>
      <c r="I1102" s="8">
        <v>67</v>
      </c>
      <c r="J1102" s="8">
        <v>45</v>
      </c>
      <c r="U1102" s="22"/>
      <c r="V1102" s="22"/>
      <c r="W1102" s="22"/>
      <c r="X1102" s="22"/>
      <c r="Y1102" s="22"/>
      <c r="Z1102" s="22"/>
    </row>
    <row r="1103" spans="2:26" s="191" customFormat="1" ht="15.75" hidden="1">
      <c r="B1103" s="24" t="s">
        <v>145</v>
      </c>
      <c r="C1103" s="8">
        <v>60</v>
      </c>
      <c r="D1103" s="8">
        <v>37</v>
      </c>
      <c r="E1103" s="8">
        <v>51</v>
      </c>
      <c r="F1103" s="8">
        <v>64</v>
      </c>
      <c r="G1103" s="8">
        <v>73</v>
      </c>
      <c r="H1103" s="8">
        <v>63</v>
      </c>
      <c r="I1103" s="8">
        <v>57</v>
      </c>
      <c r="J1103" s="8">
        <v>37</v>
      </c>
      <c r="U1103" s="22"/>
      <c r="V1103" s="22"/>
      <c r="W1103" s="22"/>
      <c r="X1103" s="22"/>
      <c r="Y1103" s="22"/>
      <c r="Z1103" s="22"/>
    </row>
    <row r="1104" spans="2:26" s="2" customFormat="1" ht="15.75" hidden="1">
      <c r="B1104" s="14" t="s">
        <v>49</v>
      </c>
      <c r="C1104" s="6"/>
      <c r="D1104" s="6"/>
      <c r="E1104" s="6"/>
      <c r="F1104" s="6"/>
      <c r="G1104" s="6"/>
      <c r="H1104" s="6"/>
      <c r="I1104" s="6"/>
      <c r="J1104" s="47"/>
      <c r="K1104" s="47"/>
      <c r="U1104" s="22"/>
      <c r="V1104" s="22"/>
      <c r="W1104" s="22"/>
      <c r="X1104" s="22"/>
      <c r="Y1104" s="22"/>
      <c r="Z1104" s="22"/>
    </row>
    <row r="1105" spans="2:26" s="191" customFormat="1" ht="15.75" hidden="1">
      <c r="B1105" s="2"/>
      <c r="C1105" s="7"/>
      <c r="D1105" s="23"/>
      <c r="E1105" s="23"/>
      <c r="F1105" s="23"/>
      <c r="G1105" s="7"/>
      <c r="H1105" s="7"/>
      <c r="I1105" s="7"/>
      <c r="J1105" s="6"/>
      <c r="K1105" s="6"/>
      <c r="L1105" s="14"/>
      <c r="U1105" s="22"/>
      <c r="V1105" s="22"/>
      <c r="W1105" s="22"/>
      <c r="X1105" s="22"/>
      <c r="Y1105" s="22"/>
      <c r="Z1105" s="22"/>
    </row>
    <row r="1106" spans="2:15" s="191" customFormat="1" ht="15.75" hidden="1">
      <c r="B1106" s="380" t="s">
        <v>307</v>
      </c>
      <c r="C1106" s="380"/>
      <c r="D1106" s="380"/>
      <c r="E1106" s="380"/>
      <c r="F1106" s="380"/>
      <c r="G1106" s="380"/>
      <c r="H1106" s="380"/>
      <c r="I1106" s="380"/>
      <c r="J1106" s="380"/>
      <c r="K1106" s="380"/>
      <c r="L1106" s="380"/>
      <c r="M1106" s="334"/>
      <c r="N1106" s="334"/>
      <c r="O1106" s="334"/>
    </row>
    <row r="1107" spans="2:26" s="191" customFormat="1" ht="15" customHeight="1" hidden="1">
      <c r="B1107" s="21"/>
      <c r="C1107" s="10" t="s">
        <v>51</v>
      </c>
      <c r="D1107" s="10" t="s">
        <v>62</v>
      </c>
      <c r="E1107" s="10" t="s">
        <v>157</v>
      </c>
      <c r="F1107" s="10" t="s">
        <v>63</v>
      </c>
      <c r="G1107" s="10" t="s">
        <v>101</v>
      </c>
      <c r="H1107" s="10" t="s">
        <v>100</v>
      </c>
      <c r="I1107" s="10" t="s">
        <v>97</v>
      </c>
      <c r="J1107" s="10" t="s">
        <v>92</v>
      </c>
      <c r="U1107" s="22"/>
      <c r="V1107" s="22"/>
      <c r="W1107" s="22"/>
      <c r="X1107" s="22"/>
      <c r="Y1107" s="22"/>
      <c r="Z1107" s="22"/>
    </row>
    <row r="1108" spans="2:10" s="191" customFormat="1" ht="15.75" hidden="1">
      <c r="B1108" s="9" t="s">
        <v>53</v>
      </c>
      <c r="C1108" s="98">
        <v>47</v>
      </c>
      <c r="D1108" s="153">
        <v>29</v>
      </c>
      <c r="E1108" s="153">
        <v>35</v>
      </c>
      <c r="F1108" s="153">
        <v>60</v>
      </c>
      <c r="G1108" s="153">
        <v>69</v>
      </c>
      <c r="H1108" s="153">
        <v>46</v>
      </c>
      <c r="I1108" s="153">
        <v>48</v>
      </c>
      <c r="J1108" s="98">
        <v>32</v>
      </c>
    </row>
    <row r="1109" spans="2:10" s="191" customFormat="1" ht="15.75" hidden="1">
      <c r="B1109" s="9" t="s">
        <v>64</v>
      </c>
      <c r="C1109" s="98">
        <v>50</v>
      </c>
      <c r="D1109" s="153">
        <v>29</v>
      </c>
      <c r="E1109" s="153">
        <v>36</v>
      </c>
      <c r="F1109" s="153">
        <v>65</v>
      </c>
      <c r="G1109" s="153">
        <v>71</v>
      </c>
      <c r="H1109" s="153">
        <v>50</v>
      </c>
      <c r="I1109" s="153">
        <v>50</v>
      </c>
      <c r="J1109" s="98">
        <v>32</v>
      </c>
    </row>
    <row r="1110" spans="2:10" s="191" customFormat="1" ht="15.75" hidden="1">
      <c r="B1110" s="9" t="s">
        <v>65</v>
      </c>
      <c r="C1110" s="98">
        <v>51</v>
      </c>
      <c r="D1110" s="153">
        <v>30</v>
      </c>
      <c r="E1110" s="153">
        <v>35</v>
      </c>
      <c r="F1110" s="153">
        <v>59</v>
      </c>
      <c r="G1110" s="153">
        <v>66</v>
      </c>
      <c r="H1110" s="153">
        <v>50</v>
      </c>
      <c r="I1110" s="153">
        <v>51</v>
      </c>
      <c r="J1110" s="98">
        <v>32</v>
      </c>
    </row>
    <row r="1111" spans="2:10" s="191" customFormat="1" ht="15" customHeight="1" hidden="1">
      <c r="B1111" s="24" t="s">
        <v>34</v>
      </c>
      <c r="C1111" s="98">
        <v>36</v>
      </c>
      <c r="D1111" s="153">
        <v>28</v>
      </c>
      <c r="E1111" s="153">
        <v>38</v>
      </c>
      <c r="F1111" s="153">
        <v>67</v>
      </c>
      <c r="G1111" s="153" t="e">
        <f>NA()</f>
        <v>#N/A</v>
      </c>
      <c r="H1111" s="153">
        <v>35</v>
      </c>
      <c r="I1111" s="153">
        <v>37</v>
      </c>
      <c r="J1111" s="98">
        <v>29</v>
      </c>
    </row>
    <row r="1112" spans="2:10" s="191" customFormat="1" ht="15.75" hidden="1">
      <c r="B1112" s="24" t="s">
        <v>60</v>
      </c>
      <c r="C1112" s="98">
        <v>34</v>
      </c>
      <c r="D1112" s="153">
        <v>27</v>
      </c>
      <c r="E1112" s="153">
        <v>32</v>
      </c>
      <c r="F1112" s="153">
        <v>73</v>
      </c>
      <c r="G1112" s="153">
        <v>62</v>
      </c>
      <c r="H1112" s="153">
        <v>33</v>
      </c>
      <c r="I1112" s="153">
        <v>35</v>
      </c>
      <c r="J1112" s="98">
        <v>30</v>
      </c>
    </row>
    <row r="1113" spans="2:10" s="191" customFormat="1" ht="15.75" hidden="1">
      <c r="B1113" s="24" t="s">
        <v>134</v>
      </c>
      <c r="C1113" s="98">
        <v>46</v>
      </c>
      <c r="D1113" s="153">
        <v>24</v>
      </c>
      <c r="E1113" s="153">
        <v>30</v>
      </c>
      <c r="F1113" s="153">
        <v>55</v>
      </c>
      <c r="G1113" s="153">
        <v>65</v>
      </c>
      <c r="H1113" s="153">
        <v>46</v>
      </c>
      <c r="I1113" s="153">
        <v>45</v>
      </c>
      <c r="J1113" s="98">
        <v>27</v>
      </c>
    </row>
    <row r="1114" spans="2:10" s="191" customFormat="1" ht="15.75" hidden="1">
      <c r="B1114" s="24" t="s">
        <v>135</v>
      </c>
      <c r="C1114" s="98">
        <v>31</v>
      </c>
      <c r="D1114" s="153">
        <v>27</v>
      </c>
      <c r="E1114" s="153">
        <v>31</v>
      </c>
      <c r="F1114" s="153">
        <v>57</v>
      </c>
      <c r="G1114" s="153" t="e">
        <f>NA()</f>
        <v>#N/A</v>
      </c>
      <c r="H1114" s="153">
        <v>34</v>
      </c>
      <c r="I1114" s="153">
        <v>28</v>
      </c>
      <c r="J1114" s="98">
        <v>23</v>
      </c>
    </row>
    <row r="1115" spans="2:10" s="191" customFormat="1" ht="15.75" hidden="1">
      <c r="B1115" s="24" t="s">
        <v>136</v>
      </c>
      <c r="C1115" s="98">
        <v>35</v>
      </c>
      <c r="D1115" s="153">
        <v>27</v>
      </c>
      <c r="E1115" s="153">
        <v>31</v>
      </c>
      <c r="F1115" s="153">
        <v>59</v>
      </c>
      <c r="G1115" s="153">
        <v>61</v>
      </c>
      <c r="H1115" s="153">
        <v>35</v>
      </c>
      <c r="I1115" s="153">
        <v>36</v>
      </c>
      <c r="J1115" s="98">
        <v>25</v>
      </c>
    </row>
    <row r="1116" spans="2:10" s="191" customFormat="1" ht="15.75" hidden="1">
      <c r="B1116" s="24" t="s">
        <v>47</v>
      </c>
      <c r="C1116" s="98">
        <v>34</v>
      </c>
      <c r="D1116" s="153">
        <v>22</v>
      </c>
      <c r="E1116" s="153">
        <v>29</v>
      </c>
      <c r="F1116" s="153">
        <v>57</v>
      </c>
      <c r="G1116" s="153">
        <v>69</v>
      </c>
      <c r="H1116" s="153">
        <v>33</v>
      </c>
      <c r="I1116" s="153">
        <v>35</v>
      </c>
      <c r="J1116" s="98">
        <v>27</v>
      </c>
    </row>
    <row r="1117" spans="2:10" s="191" customFormat="1" ht="15.75" hidden="1">
      <c r="B1117" s="24" t="s">
        <v>138</v>
      </c>
      <c r="C1117" s="98">
        <v>41</v>
      </c>
      <c r="D1117" s="153">
        <v>33</v>
      </c>
      <c r="E1117" s="153">
        <v>34</v>
      </c>
      <c r="F1117" s="153">
        <v>56</v>
      </c>
      <c r="G1117" s="153">
        <v>62</v>
      </c>
      <c r="H1117" s="153">
        <v>39</v>
      </c>
      <c r="I1117" s="153">
        <v>43</v>
      </c>
      <c r="J1117" s="98">
        <v>33</v>
      </c>
    </row>
    <row r="1118" spans="2:26" s="191" customFormat="1" ht="15.75" hidden="1">
      <c r="B1118" s="24" t="s">
        <v>30</v>
      </c>
      <c r="C1118" s="8">
        <v>22</v>
      </c>
      <c r="D1118" s="8">
        <v>21</v>
      </c>
      <c r="E1118" s="8">
        <v>33</v>
      </c>
      <c r="F1118" s="8">
        <v>43</v>
      </c>
      <c r="G1118" s="8" t="e">
        <f>NA()</f>
        <v>#N/A</v>
      </c>
      <c r="H1118" s="8">
        <v>25</v>
      </c>
      <c r="I1118" s="8">
        <v>20</v>
      </c>
      <c r="J1118" s="8">
        <v>21</v>
      </c>
      <c r="U1118" s="22"/>
      <c r="V1118" s="22"/>
      <c r="W1118" s="22"/>
      <c r="X1118" s="22"/>
      <c r="Y1118" s="22"/>
      <c r="Z1118" s="22"/>
    </row>
    <row r="1119" spans="2:10" s="191" customFormat="1" ht="15.75" hidden="1">
      <c r="B1119" s="24" t="s">
        <v>52</v>
      </c>
      <c r="C1119" s="98">
        <v>37</v>
      </c>
      <c r="D1119" s="153">
        <v>29</v>
      </c>
      <c r="E1119" s="153">
        <v>33</v>
      </c>
      <c r="F1119" s="153">
        <v>41</v>
      </c>
      <c r="G1119" s="153">
        <v>33</v>
      </c>
      <c r="H1119" s="153">
        <v>33</v>
      </c>
      <c r="I1119" s="153">
        <v>42</v>
      </c>
      <c r="J1119" s="98">
        <v>26</v>
      </c>
    </row>
    <row r="1120" spans="2:10" s="191" customFormat="1" ht="15.75" hidden="1">
      <c r="B1120" s="24" t="s">
        <v>141</v>
      </c>
      <c r="C1120" s="98">
        <v>63</v>
      </c>
      <c r="D1120" s="153">
        <v>35</v>
      </c>
      <c r="E1120" s="153">
        <v>45</v>
      </c>
      <c r="F1120" s="153">
        <v>72</v>
      </c>
      <c r="G1120" s="153">
        <v>68</v>
      </c>
      <c r="H1120" s="153">
        <v>62</v>
      </c>
      <c r="I1120" s="153">
        <v>63</v>
      </c>
      <c r="J1120" s="98">
        <v>34</v>
      </c>
    </row>
    <row r="1121" spans="2:10" s="191" customFormat="1" ht="15.75" hidden="1">
      <c r="B1121" s="24" t="s">
        <v>142</v>
      </c>
      <c r="C1121" s="98">
        <v>43</v>
      </c>
      <c r="D1121" s="153">
        <v>26</v>
      </c>
      <c r="E1121" s="153">
        <v>37</v>
      </c>
      <c r="F1121" s="153">
        <v>55</v>
      </c>
      <c r="G1121" s="153">
        <v>67</v>
      </c>
      <c r="H1121" s="153">
        <v>42</v>
      </c>
      <c r="I1121" s="153">
        <v>45</v>
      </c>
      <c r="J1121" s="98">
        <v>32</v>
      </c>
    </row>
    <row r="1122" spans="2:10" s="191" customFormat="1" ht="15.75" hidden="1">
      <c r="B1122" s="24" t="s">
        <v>143</v>
      </c>
      <c r="C1122" s="98">
        <v>70</v>
      </c>
      <c r="D1122" s="153">
        <v>38</v>
      </c>
      <c r="E1122" s="153">
        <v>42</v>
      </c>
      <c r="F1122" s="153">
        <v>75</v>
      </c>
      <c r="G1122" s="153">
        <v>84</v>
      </c>
      <c r="H1122" s="153">
        <v>70</v>
      </c>
      <c r="I1122" s="153">
        <v>69</v>
      </c>
      <c r="J1122" s="98">
        <v>33</v>
      </c>
    </row>
    <row r="1123" spans="2:10" s="191" customFormat="1" ht="15.75" hidden="1">
      <c r="B1123" s="24" t="s">
        <v>144</v>
      </c>
      <c r="C1123" s="154">
        <v>65</v>
      </c>
      <c r="D1123" s="154">
        <v>37</v>
      </c>
      <c r="E1123" s="154">
        <v>49</v>
      </c>
      <c r="F1123" s="154">
        <v>79</v>
      </c>
      <c r="G1123" s="154">
        <v>71</v>
      </c>
      <c r="H1123" s="154">
        <v>63</v>
      </c>
      <c r="I1123" s="154">
        <v>66</v>
      </c>
      <c r="J1123" s="154">
        <v>44</v>
      </c>
    </row>
    <row r="1124" spans="2:10" s="191" customFormat="1" ht="15.75" hidden="1">
      <c r="B1124" s="24" t="s">
        <v>145</v>
      </c>
      <c r="C1124" s="98">
        <v>46</v>
      </c>
      <c r="D1124" s="153">
        <v>35</v>
      </c>
      <c r="E1124" s="153">
        <v>42</v>
      </c>
      <c r="F1124" s="153">
        <v>49</v>
      </c>
      <c r="G1124" s="153">
        <v>44</v>
      </c>
      <c r="H1124" s="153">
        <v>41</v>
      </c>
      <c r="I1124" s="153">
        <v>50</v>
      </c>
      <c r="J1124" s="98">
        <v>26</v>
      </c>
    </row>
    <row r="1125" spans="2:26" s="191" customFormat="1" ht="15.75" hidden="1">
      <c r="B1125" s="14" t="s">
        <v>309</v>
      </c>
      <c r="C1125" s="6"/>
      <c r="D1125" s="6"/>
      <c r="E1125" s="6"/>
      <c r="F1125" s="6"/>
      <c r="G1125" s="6"/>
      <c r="H1125" s="6"/>
      <c r="I1125" s="6"/>
      <c r="J1125" s="6"/>
      <c r="K1125" s="6"/>
      <c r="L1125" s="14"/>
      <c r="U1125" s="22"/>
      <c r="V1125" s="22"/>
      <c r="W1125" s="22"/>
      <c r="X1125" s="22"/>
      <c r="Y1125" s="22"/>
      <c r="Z1125" s="22"/>
    </row>
    <row r="1126" spans="2:26" s="191" customFormat="1" ht="15.75" hidden="1">
      <c r="B1126" s="14"/>
      <c r="C1126" s="6"/>
      <c r="D1126" s="6"/>
      <c r="E1126" s="6"/>
      <c r="F1126" s="6"/>
      <c r="G1126" s="6"/>
      <c r="H1126" s="6"/>
      <c r="I1126" s="6"/>
      <c r="J1126" s="6"/>
      <c r="K1126" s="6"/>
      <c r="L1126" s="14"/>
      <c r="U1126" s="22"/>
      <c r="V1126" s="22"/>
      <c r="W1126" s="22"/>
      <c r="X1126" s="22"/>
      <c r="Y1126" s="22"/>
      <c r="Z1126" s="22"/>
    </row>
    <row r="1127" spans="2:26" s="191" customFormat="1" ht="15" customHeight="1" hidden="1">
      <c r="B1127" s="380" t="s">
        <v>181</v>
      </c>
      <c r="C1127" s="380"/>
      <c r="D1127" s="380"/>
      <c r="E1127" s="380"/>
      <c r="F1127" s="380"/>
      <c r="G1127" s="380"/>
      <c r="H1127" s="380"/>
      <c r="I1127" s="380"/>
      <c r="J1127" s="380"/>
      <c r="K1127" s="380"/>
      <c r="L1127" s="380"/>
      <c r="M1127" s="380"/>
      <c r="U1127" s="22"/>
      <c r="V1127" s="22"/>
      <c r="W1127" s="22"/>
      <c r="X1127" s="22"/>
      <c r="Y1127" s="22"/>
      <c r="Z1127" s="22"/>
    </row>
    <row r="1128" spans="2:26" s="191" customFormat="1" ht="15" customHeight="1" hidden="1">
      <c r="B1128" s="10"/>
      <c r="C1128" s="10" t="s">
        <v>51</v>
      </c>
      <c r="D1128" s="10" t="s">
        <v>62</v>
      </c>
      <c r="E1128" s="10" t="s">
        <v>157</v>
      </c>
      <c r="F1128" s="10" t="s">
        <v>63</v>
      </c>
      <c r="G1128" s="10" t="s">
        <v>101</v>
      </c>
      <c r="H1128" s="10" t="s">
        <v>100</v>
      </c>
      <c r="I1128" s="10" t="s">
        <v>97</v>
      </c>
      <c r="J1128" s="10" t="s">
        <v>92</v>
      </c>
      <c r="U1128" s="22"/>
      <c r="V1128" s="22"/>
      <c r="W1128" s="22"/>
      <c r="X1128" s="22"/>
      <c r="Y1128" s="22"/>
      <c r="Z1128" s="22"/>
    </row>
    <row r="1129" spans="2:26" s="191" customFormat="1" ht="15.75" hidden="1">
      <c r="B1129" s="9" t="s">
        <v>53</v>
      </c>
      <c r="C1129" s="8">
        <v>44</v>
      </c>
      <c r="D1129" s="8">
        <v>25</v>
      </c>
      <c r="E1129" s="8">
        <v>32</v>
      </c>
      <c r="F1129" s="8">
        <v>57</v>
      </c>
      <c r="G1129" s="8">
        <v>66</v>
      </c>
      <c r="H1129" s="8">
        <v>45</v>
      </c>
      <c r="I1129" s="8">
        <v>44</v>
      </c>
      <c r="J1129" s="8">
        <v>28</v>
      </c>
      <c r="U1129" s="22"/>
      <c r="V1129" s="22"/>
      <c r="W1129" s="22"/>
      <c r="X1129" s="22"/>
      <c r="Y1129" s="22"/>
      <c r="Z1129" s="22"/>
    </row>
    <row r="1130" spans="2:26" s="191" customFormat="1" ht="15.75" hidden="1">
      <c r="B1130" s="9" t="s">
        <v>64</v>
      </c>
      <c r="C1130" s="8">
        <v>48</v>
      </c>
      <c r="D1130" s="8">
        <v>26</v>
      </c>
      <c r="E1130" s="8">
        <v>31</v>
      </c>
      <c r="F1130" s="8">
        <v>62</v>
      </c>
      <c r="G1130" s="8">
        <v>68</v>
      </c>
      <c r="H1130" s="8">
        <v>49</v>
      </c>
      <c r="I1130" s="8">
        <v>46</v>
      </c>
      <c r="J1130" s="8">
        <v>28</v>
      </c>
      <c r="U1130" s="22"/>
      <c r="V1130" s="22"/>
      <c r="W1130" s="22"/>
      <c r="X1130" s="22"/>
      <c r="Y1130" s="22"/>
      <c r="Z1130" s="22"/>
    </row>
    <row r="1131" spans="2:26" s="191" customFormat="1" ht="15.75" hidden="1">
      <c r="B1131" s="9" t="s">
        <v>65</v>
      </c>
      <c r="C1131" s="8">
        <v>48</v>
      </c>
      <c r="D1131" s="8">
        <v>25</v>
      </c>
      <c r="E1131" s="8">
        <v>32</v>
      </c>
      <c r="F1131" s="8">
        <v>56</v>
      </c>
      <c r="G1131" s="8">
        <v>60</v>
      </c>
      <c r="H1131" s="8">
        <v>49</v>
      </c>
      <c r="I1131" s="8">
        <v>48</v>
      </c>
      <c r="J1131" s="8">
        <v>29</v>
      </c>
      <c r="U1131" s="22"/>
      <c r="V1131" s="22"/>
      <c r="W1131" s="22"/>
      <c r="X1131" s="22"/>
      <c r="Y1131" s="22"/>
      <c r="Z1131" s="22"/>
    </row>
    <row r="1132" spans="2:26" s="191" customFormat="1" ht="15" customHeight="1" hidden="1">
      <c r="B1132" s="24" t="s">
        <v>34</v>
      </c>
      <c r="C1132" s="40">
        <v>33</v>
      </c>
      <c r="D1132" s="8">
        <v>22</v>
      </c>
      <c r="E1132" s="8">
        <v>33</v>
      </c>
      <c r="F1132" s="8">
        <v>59</v>
      </c>
      <c r="G1132" s="8">
        <v>75</v>
      </c>
      <c r="H1132" s="8">
        <v>38</v>
      </c>
      <c r="I1132" s="8">
        <v>28</v>
      </c>
      <c r="J1132" s="8">
        <v>24</v>
      </c>
      <c r="U1132" s="22"/>
      <c r="V1132" s="22"/>
      <c r="W1132" s="22"/>
      <c r="X1132" s="22"/>
      <c r="Y1132" s="22"/>
      <c r="Z1132" s="22"/>
    </row>
    <row r="1133" spans="2:26" s="191" customFormat="1" ht="15.75" hidden="1">
      <c r="B1133" s="24" t="s">
        <v>60</v>
      </c>
      <c r="C1133" s="40">
        <v>29</v>
      </c>
      <c r="D1133" s="8">
        <v>21</v>
      </c>
      <c r="E1133" s="8">
        <v>28</v>
      </c>
      <c r="F1133" s="8">
        <v>66</v>
      </c>
      <c r="G1133" s="8">
        <v>58</v>
      </c>
      <c r="H1133" s="8">
        <v>30</v>
      </c>
      <c r="I1133" s="8">
        <v>28</v>
      </c>
      <c r="J1133" s="8">
        <v>25</v>
      </c>
      <c r="U1133" s="22"/>
      <c r="V1133" s="22"/>
      <c r="W1133" s="22"/>
      <c r="X1133" s="22"/>
      <c r="Y1133" s="22"/>
      <c r="Z1133" s="22"/>
    </row>
    <row r="1134" spans="2:26" s="191" customFormat="1" ht="15.75" hidden="1">
      <c r="B1134" s="24" t="s">
        <v>134</v>
      </c>
      <c r="C1134" s="8">
        <v>45</v>
      </c>
      <c r="D1134" s="8">
        <v>16</v>
      </c>
      <c r="E1134" s="8">
        <v>33</v>
      </c>
      <c r="F1134" s="8">
        <v>51</v>
      </c>
      <c r="G1134" s="8">
        <v>82</v>
      </c>
      <c r="H1134" s="8">
        <v>47</v>
      </c>
      <c r="I1134" s="8">
        <v>43</v>
      </c>
      <c r="J1134" s="8">
        <v>24</v>
      </c>
      <c r="U1134" s="22"/>
      <c r="V1134" s="22"/>
      <c r="W1134" s="22"/>
      <c r="X1134" s="22"/>
      <c r="Y1134" s="22"/>
      <c r="Z1134" s="22"/>
    </row>
    <row r="1135" spans="2:26" s="191" customFormat="1" ht="15.75" hidden="1">
      <c r="B1135" s="24" t="s">
        <v>135</v>
      </c>
      <c r="C1135" s="8">
        <v>29</v>
      </c>
      <c r="D1135" s="8">
        <v>26</v>
      </c>
      <c r="E1135" s="8">
        <v>29</v>
      </c>
      <c r="F1135" s="8">
        <v>57</v>
      </c>
      <c r="G1135" s="8" t="e">
        <f>NA()</f>
        <v>#N/A</v>
      </c>
      <c r="H1135" s="8">
        <v>24</v>
      </c>
      <c r="I1135" s="8">
        <v>33</v>
      </c>
      <c r="J1135" s="8">
        <v>20</v>
      </c>
      <c r="U1135" s="22"/>
      <c r="V1135" s="22"/>
      <c r="W1135" s="22"/>
      <c r="X1135" s="22"/>
      <c r="Y1135" s="22"/>
      <c r="Z1135" s="22"/>
    </row>
    <row r="1136" spans="2:26" s="191" customFormat="1" ht="15.75" hidden="1">
      <c r="B1136" s="24" t="s">
        <v>136</v>
      </c>
      <c r="C1136" s="8">
        <v>38</v>
      </c>
      <c r="D1136" s="8">
        <v>29</v>
      </c>
      <c r="E1136" s="8">
        <v>32</v>
      </c>
      <c r="F1136" s="8">
        <v>61</v>
      </c>
      <c r="G1136" s="8">
        <v>60</v>
      </c>
      <c r="H1136" s="8">
        <v>38</v>
      </c>
      <c r="I1136" s="8">
        <v>37</v>
      </c>
      <c r="J1136" s="8">
        <v>30</v>
      </c>
      <c r="U1136" s="22"/>
      <c r="V1136" s="22"/>
      <c r="W1136" s="22"/>
      <c r="X1136" s="22"/>
      <c r="Y1136" s="22"/>
      <c r="Z1136" s="22"/>
    </row>
    <row r="1137" spans="2:26" s="191" customFormat="1" ht="15.75" hidden="1">
      <c r="B1137" s="24" t="s">
        <v>47</v>
      </c>
      <c r="C1137" s="8">
        <v>32</v>
      </c>
      <c r="D1137" s="8">
        <v>18</v>
      </c>
      <c r="E1137" s="8">
        <v>24</v>
      </c>
      <c r="F1137" s="8">
        <v>60</v>
      </c>
      <c r="G1137" s="8">
        <v>53</v>
      </c>
      <c r="H1137" s="8">
        <v>32</v>
      </c>
      <c r="I1137" s="8">
        <v>32</v>
      </c>
      <c r="J1137" s="8">
        <v>23</v>
      </c>
      <c r="U1137" s="22"/>
      <c r="V1137" s="22"/>
      <c r="W1137" s="22"/>
      <c r="X1137" s="22"/>
      <c r="Y1137" s="22"/>
      <c r="Z1137" s="22"/>
    </row>
    <row r="1138" spans="2:26" s="191" customFormat="1" ht="15.75" hidden="1">
      <c r="B1138" s="24" t="s">
        <v>138</v>
      </c>
      <c r="C1138" s="8">
        <v>39</v>
      </c>
      <c r="D1138" s="8">
        <v>23</v>
      </c>
      <c r="E1138" s="8">
        <v>27</v>
      </c>
      <c r="F1138" s="8">
        <v>61</v>
      </c>
      <c r="G1138" s="8">
        <v>59</v>
      </c>
      <c r="H1138" s="8">
        <v>39</v>
      </c>
      <c r="I1138" s="8">
        <v>39</v>
      </c>
      <c r="J1138" s="8">
        <v>28</v>
      </c>
      <c r="U1138" s="22"/>
      <c r="V1138" s="22"/>
      <c r="W1138" s="22"/>
      <c r="X1138" s="22"/>
      <c r="Y1138" s="22"/>
      <c r="Z1138" s="22"/>
    </row>
    <row r="1139" spans="2:26" s="191" customFormat="1" ht="15.75" hidden="1">
      <c r="B1139" s="24" t="s">
        <v>30</v>
      </c>
      <c r="C1139" s="8">
        <v>15</v>
      </c>
      <c r="D1139" s="8">
        <v>13</v>
      </c>
      <c r="E1139" s="8">
        <v>21</v>
      </c>
      <c r="F1139" s="8">
        <v>44</v>
      </c>
      <c r="G1139" s="8" t="e">
        <f>NA()</f>
        <v>#N/A</v>
      </c>
      <c r="H1139" s="8">
        <v>18</v>
      </c>
      <c r="I1139" s="8">
        <v>13</v>
      </c>
      <c r="J1139" s="8">
        <v>8</v>
      </c>
      <c r="U1139" s="22"/>
      <c r="V1139" s="22"/>
      <c r="W1139" s="22"/>
      <c r="X1139" s="22"/>
      <c r="Y1139" s="22"/>
      <c r="Z1139" s="22"/>
    </row>
    <row r="1140" spans="2:26" s="191" customFormat="1" ht="15.75" hidden="1">
      <c r="B1140" s="24" t="s">
        <v>52</v>
      </c>
      <c r="C1140" s="8">
        <v>38</v>
      </c>
      <c r="D1140" s="8">
        <v>24</v>
      </c>
      <c r="E1140" s="8">
        <v>24</v>
      </c>
      <c r="F1140" s="8">
        <v>50</v>
      </c>
      <c r="G1140" s="8">
        <v>80</v>
      </c>
      <c r="H1140" s="8">
        <v>35</v>
      </c>
      <c r="I1140" s="8">
        <v>42</v>
      </c>
      <c r="J1140" s="8">
        <v>27</v>
      </c>
      <c r="U1140" s="22"/>
      <c r="V1140" s="22"/>
      <c r="W1140" s="22"/>
      <c r="X1140" s="22"/>
      <c r="Y1140" s="22"/>
      <c r="Z1140" s="22"/>
    </row>
    <row r="1141" spans="2:26" s="191" customFormat="1" ht="15.75" hidden="1">
      <c r="B1141" s="24" t="s">
        <v>141</v>
      </c>
      <c r="C1141" s="8">
        <v>62</v>
      </c>
      <c r="D1141" s="8">
        <v>29</v>
      </c>
      <c r="E1141" s="8">
        <v>39</v>
      </c>
      <c r="F1141" s="8">
        <v>71</v>
      </c>
      <c r="G1141" s="8">
        <v>68</v>
      </c>
      <c r="H1141" s="8">
        <v>62</v>
      </c>
      <c r="I1141" s="8">
        <v>62</v>
      </c>
      <c r="J1141" s="8">
        <v>26</v>
      </c>
      <c r="U1141" s="22"/>
      <c r="V1141" s="22"/>
      <c r="W1141" s="22"/>
      <c r="X1141" s="22"/>
      <c r="Y1141" s="22"/>
      <c r="Z1141" s="22"/>
    </row>
    <row r="1142" spans="2:26" s="191" customFormat="1" ht="15.75" hidden="1">
      <c r="B1142" s="24" t="s">
        <v>142</v>
      </c>
      <c r="C1142" s="8">
        <v>42</v>
      </c>
      <c r="D1142" s="8">
        <v>27</v>
      </c>
      <c r="E1142" s="8">
        <v>30</v>
      </c>
      <c r="F1142" s="8">
        <v>56</v>
      </c>
      <c r="G1142" s="8">
        <v>62</v>
      </c>
      <c r="H1142" s="8">
        <v>43</v>
      </c>
      <c r="I1142" s="8">
        <v>42</v>
      </c>
      <c r="J1142" s="8">
        <v>29</v>
      </c>
      <c r="U1142" s="22"/>
      <c r="V1142" s="22"/>
      <c r="W1142" s="22"/>
      <c r="X1142" s="22"/>
      <c r="Y1142" s="22"/>
      <c r="Z1142" s="22"/>
    </row>
    <row r="1143" spans="2:26" s="191" customFormat="1" ht="15.75" hidden="1">
      <c r="B1143" s="24" t="s">
        <v>143</v>
      </c>
      <c r="C1143" s="8">
        <v>71</v>
      </c>
      <c r="D1143" s="8">
        <v>45</v>
      </c>
      <c r="E1143" s="8">
        <v>38</v>
      </c>
      <c r="F1143" s="8">
        <v>76</v>
      </c>
      <c r="G1143" s="8">
        <v>80</v>
      </c>
      <c r="H1143" s="8">
        <v>71</v>
      </c>
      <c r="I1143" s="8">
        <v>70</v>
      </c>
      <c r="J1143" s="8">
        <v>37</v>
      </c>
      <c r="U1143" s="22"/>
      <c r="V1143" s="22"/>
      <c r="W1143" s="22"/>
      <c r="X1143" s="22"/>
      <c r="Y1143" s="22"/>
      <c r="Z1143" s="22"/>
    </row>
    <row r="1144" spans="2:26" s="191" customFormat="1" ht="15.75" hidden="1">
      <c r="B1144" s="24" t="s">
        <v>144</v>
      </c>
      <c r="C1144" s="8">
        <v>64</v>
      </c>
      <c r="D1144" s="8">
        <v>39</v>
      </c>
      <c r="E1144" s="8">
        <v>44</v>
      </c>
      <c r="F1144" s="8">
        <v>78</v>
      </c>
      <c r="G1144" s="8">
        <v>67</v>
      </c>
      <c r="H1144" s="8">
        <v>67</v>
      </c>
      <c r="I1144" s="8">
        <v>61</v>
      </c>
      <c r="J1144" s="8">
        <v>40</v>
      </c>
      <c r="U1144" s="22"/>
      <c r="V1144" s="22"/>
      <c r="W1144" s="22"/>
      <c r="X1144" s="22"/>
      <c r="Y1144" s="22"/>
      <c r="Z1144" s="22"/>
    </row>
    <row r="1145" spans="2:26" s="191" customFormat="1" ht="15.75" hidden="1">
      <c r="B1145" s="24" t="s">
        <v>145</v>
      </c>
      <c r="C1145" s="8">
        <v>51</v>
      </c>
      <c r="D1145" s="8">
        <v>34</v>
      </c>
      <c r="E1145" s="8">
        <v>40</v>
      </c>
      <c r="F1145" s="8">
        <v>56</v>
      </c>
      <c r="G1145" s="8">
        <v>63</v>
      </c>
      <c r="H1145" s="8">
        <v>48</v>
      </c>
      <c r="I1145" s="8">
        <v>53</v>
      </c>
      <c r="J1145" s="8">
        <v>40</v>
      </c>
      <c r="U1145" s="22"/>
      <c r="V1145" s="22"/>
      <c r="W1145" s="22"/>
      <c r="X1145" s="22"/>
      <c r="Y1145" s="22"/>
      <c r="Z1145" s="22"/>
    </row>
    <row r="1146" spans="2:26" s="191" customFormat="1" ht="15.75" hidden="1">
      <c r="B1146" s="14" t="s">
        <v>303</v>
      </c>
      <c r="C1146" s="6"/>
      <c r="D1146" s="6"/>
      <c r="E1146" s="6"/>
      <c r="F1146" s="6"/>
      <c r="G1146" s="6"/>
      <c r="H1146" s="6"/>
      <c r="I1146" s="6"/>
      <c r="J1146" s="6"/>
      <c r="K1146" s="6"/>
      <c r="L1146" s="14"/>
      <c r="U1146" s="22"/>
      <c r="V1146" s="22"/>
      <c r="W1146" s="22"/>
      <c r="X1146" s="22"/>
      <c r="Y1146" s="22"/>
      <c r="Z1146" s="22"/>
    </row>
    <row r="1147" spans="2:26" s="191" customFormat="1" ht="15.75" hidden="1">
      <c r="B1147" s="2"/>
      <c r="C1147" s="7"/>
      <c r="D1147" s="23"/>
      <c r="E1147" s="23"/>
      <c r="F1147" s="23"/>
      <c r="G1147" s="7"/>
      <c r="H1147" s="7"/>
      <c r="I1147" s="7"/>
      <c r="J1147" s="6"/>
      <c r="K1147" s="6"/>
      <c r="L1147" s="14"/>
      <c r="U1147" s="22"/>
      <c r="V1147" s="22"/>
      <c r="W1147" s="22"/>
      <c r="X1147" s="22"/>
      <c r="Y1147" s="22"/>
      <c r="Z1147" s="22"/>
    </row>
    <row r="1148" spans="2:26" s="191" customFormat="1" ht="15" customHeight="1" hidden="1">
      <c r="B1148" s="380" t="s">
        <v>182</v>
      </c>
      <c r="C1148" s="380"/>
      <c r="D1148" s="380"/>
      <c r="E1148" s="380"/>
      <c r="F1148" s="380"/>
      <c r="G1148" s="380"/>
      <c r="H1148" s="380"/>
      <c r="I1148" s="380"/>
      <c r="J1148" s="380"/>
      <c r="K1148" s="380"/>
      <c r="L1148" s="380"/>
      <c r="M1148" s="380"/>
      <c r="U1148" s="22"/>
      <c r="V1148" s="22"/>
      <c r="W1148" s="22"/>
      <c r="X1148" s="22"/>
      <c r="Y1148" s="22"/>
      <c r="Z1148" s="22"/>
    </row>
    <row r="1149" spans="2:26" s="191" customFormat="1" ht="15" customHeight="1" hidden="1">
      <c r="B1149" s="10"/>
      <c r="C1149" s="10" t="s">
        <v>51</v>
      </c>
      <c r="D1149" s="10" t="s">
        <v>62</v>
      </c>
      <c r="E1149" s="10" t="s">
        <v>157</v>
      </c>
      <c r="F1149" s="10" t="s">
        <v>63</v>
      </c>
      <c r="G1149" s="10" t="s">
        <v>101</v>
      </c>
      <c r="H1149" s="10" t="s">
        <v>100</v>
      </c>
      <c r="I1149" s="10" t="s">
        <v>97</v>
      </c>
      <c r="J1149" s="10" t="s">
        <v>92</v>
      </c>
      <c r="U1149" s="22"/>
      <c r="V1149" s="22"/>
      <c r="W1149" s="22"/>
      <c r="X1149" s="22"/>
      <c r="Y1149" s="22"/>
      <c r="Z1149" s="22"/>
    </row>
    <row r="1150" spans="2:26" s="191" customFormat="1" ht="15.75" hidden="1">
      <c r="B1150" s="9" t="s">
        <v>53</v>
      </c>
      <c r="C1150" s="8">
        <v>37</v>
      </c>
      <c r="D1150" s="8">
        <v>19</v>
      </c>
      <c r="E1150" s="8">
        <v>25</v>
      </c>
      <c r="F1150" s="8">
        <v>49</v>
      </c>
      <c r="G1150" s="8">
        <v>60</v>
      </c>
      <c r="H1150" s="8">
        <v>36</v>
      </c>
      <c r="I1150" s="8">
        <v>38</v>
      </c>
      <c r="J1150" s="8">
        <v>21</v>
      </c>
      <c r="U1150" s="22"/>
      <c r="V1150" s="22"/>
      <c r="W1150" s="22"/>
      <c r="X1150" s="22"/>
      <c r="Y1150" s="22"/>
      <c r="Z1150" s="22"/>
    </row>
    <row r="1151" spans="2:26" s="191" customFormat="1" ht="15.75" hidden="1">
      <c r="B1151" s="9" t="s">
        <v>64</v>
      </c>
      <c r="C1151" s="8">
        <v>40</v>
      </c>
      <c r="D1151" s="8">
        <v>19</v>
      </c>
      <c r="E1151" s="8">
        <v>24</v>
      </c>
      <c r="F1151" s="8">
        <v>53</v>
      </c>
      <c r="G1151" s="8">
        <v>64</v>
      </c>
      <c r="H1151" s="8">
        <v>40</v>
      </c>
      <c r="I1151" s="8">
        <v>41</v>
      </c>
      <c r="J1151" s="8">
        <v>21</v>
      </c>
      <c r="U1151" s="22"/>
      <c r="V1151" s="22"/>
      <c r="W1151" s="22"/>
      <c r="X1151" s="22"/>
      <c r="Y1151" s="22"/>
      <c r="Z1151" s="22"/>
    </row>
    <row r="1152" spans="2:26" s="191" customFormat="1" ht="15.75" hidden="1">
      <c r="B1152" s="9" t="s">
        <v>65</v>
      </c>
      <c r="C1152" s="8">
        <v>42</v>
      </c>
      <c r="D1152" s="8">
        <v>20</v>
      </c>
      <c r="E1152" s="8">
        <v>27</v>
      </c>
      <c r="F1152" s="8">
        <v>48</v>
      </c>
      <c r="G1152" s="8">
        <v>55</v>
      </c>
      <c r="H1152" s="8">
        <v>41</v>
      </c>
      <c r="I1152" s="8">
        <v>42</v>
      </c>
      <c r="J1152" s="8">
        <v>23</v>
      </c>
      <c r="U1152" s="22"/>
      <c r="V1152" s="22"/>
      <c r="W1152" s="22"/>
      <c r="X1152" s="22"/>
      <c r="Y1152" s="22"/>
      <c r="Z1152" s="22"/>
    </row>
    <row r="1153" spans="2:26" s="191" customFormat="1" ht="15" customHeight="1" hidden="1">
      <c r="B1153" s="24" t="s">
        <v>34</v>
      </c>
      <c r="C1153" s="40">
        <v>19</v>
      </c>
      <c r="D1153" s="8">
        <v>11</v>
      </c>
      <c r="E1153" s="8">
        <v>21</v>
      </c>
      <c r="F1153" s="8">
        <v>36</v>
      </c>
      <c r="G1153" s="8">
        <v>60</v>
      </c>
      <c r="H1153" s="8">
        <v>11</v>
      </c>
      <c r="I1153" s="8">
        <v>26</v>
      </c>
      <c r="J1153" s="8">
        <v>9</v>
      </c>
      <c r="U1153" s="22"/>
      <c r="V1153" s="22"/>
      <c r="W1153" s="22"/>
      <c r="X1153" s="22"/>
      <c r="Y1153" s="22"/>
      <c r="Z1153" s="22"/>
    </row>
    <row r="1154" spans="2:26" s="191" customFormat="1" ht="15.75" hidden="1">
      <c r="B1154" s="24" t="s">
        <v>60</v>
      </c>
      <c r="C1154" s="40">
        <v>24</v>
      </c>
      <c r="D1154" s="8">
        <v>18</v>
      </c>
      <c r="E1154" s="8">
        <v>21</v>
      </c>
      <c r="F1154" s="8">
        <v>58</v>
      </c>
      <c r="G1154" s="8">
        <v>61</v>
      </c>
      <c r="H1154" s="8">
        <v>23</v>
      </c>
      <c r="I1154" s="8">
        <v>24</v>
      </c>
      <c r="J1154" s="8">
        <v>20</v>
      </c>
      <c r="U1154" s="22"/>
      <c r="V1154" s="22"/>
      <c r="W1154" s="22"/>
      <c r="X1154" s="22"/>
      <c r="Y1154" s="22"/>
      <c r="Z1154" s="22"/>
    </row>
    <row r="1155" spans="2:26" s="191" customFormat="1" ht="15.75" hidden="1">
      <c r="B1155" s="24" t="s">
        <v>134</v>
      </c>
      <c r="C1155" s="8">
        <v>35</v>
      </c>
      <c r="D1155" s="8">
        <v>21</v>
      </c>
      <c r="E1155" s="8">
        <v>17</v>
      </c>
      <c r="F1155" s="8">
        <v>42</v>
      </c>
      <c r="G1155" s="8">
        <v>61</v>
      </c>
      <c r="H1155" s="8">
        <v>34</v>
      </c>
      <c r="I1155" s="8">
        <v>36</v>
      </c>
      <c r="J1155" s="8">
        <v>16</v>
      </c>
      <c r="U1155" s="22"/>
      <c r="V1155" s="22"/>
      <c r="W1155" s="22"/>
      <c r="X1155" s="22"/>
      <c r="Y1155" s="22"/>
      <c r="Z1155" s="22"/>
    </row>
    <row r="1156" spans="2:26" s="191" customFormat="1" ht="15.75" hidden="1">
      <c r="B1156" s="24" t="s">
        <v>135</v>
      </c>
      <c r="C1156" s="8">
        <v>24</v>
      </c>
      <c r="D1156" s="8">
        <v>20</v>
      </c>
      <c r="E1156" s="8">
        <v>26</v>
      </c>
      <c r="F1156" s="8">
        <v>50</v>
      </c>
      <c r="G1156" s="8" t="e">
        <f>NA()</f>
        <v>#N/A</v>
      </c>
      <c r="H1156" s="8">
        <v>22</v>
      </c>
      <c r="I1156" s="8">
        <v>25</v>
      </c>
      <c r="J1156" s="8">
        <v>18</v>
      </c>
      <c r="U1156" s="22"/>
      <c r="V1156" s="22"/>
      <c r="W1156" s="22"/>
      <c r="X1156" s="22"/>
      <c r="Y1156" s="22"/>
      <c r="Z1156" s="22"/>
    </row>
    <row r="1157" spans="2:26" s="191" customFormat="1" ht="15.75" hidden="1">
      <c r="B1157" s="24" t="s">
        <v>136</v>
      </c>
      <c r="C1157" s="8">
        <v>31</v>
      </c>
      <c r="D1157" s="8">
        <v>22</v>
      </c>
      <c r="E1157" s="8">
        <v>27</v>
      </c>
      <c r="F1157" s="8">
        <v>51</v>
      </c>
      <c r="G1157" s="8">
        <v>44</v>
      </c>
      <c r="H1157" s="8">
        <v>29</v>
      </c>
      <c r="I1157" s="8">
        <v>33</v>
      </c>
      <c r="J1157" s="8">
        <v>22</v>
      </c>
      <c r="U1157" s="22"/>
      <c r="V1157" s="22"/>
      <c r="W1157" s="22"/>
      <c r="X1157" s="22"/>
      <c r="Y1157" s="22"/>
      <c r="Z1157" s="22"/>
    </row>
    <row r="1158" spans="2:26" s="191" customFormat="1" ht="15.75" hidden="1">
      <c r="B1158" s="24" t="s">
        <v>47</v>
      </c>
      <c r="C1158" s="8">
        <v>28</v>
      </c>
      <c r="D1158" s="8">
        <v>15</v>
      </c>
      <c r="E1158" s="8">
        <v>21</v>
      </c>
      <c r="F1158" s="8">
        <v>51</v>
      </c>
      <c r="G1158" s="8">
        <v>51</v>
      </c>
      <c r="H1158" s="8">
        <v>27</v>
      </c>
      <c r="I1158" s="8">
        <v>29</v>
      </c>
      <c r="J1158" s="8">
        <v>20</v>
      </c>
      <c r="U1158" s="22"/>
      <c r="V1158" s="22"/>
      <c r="W1158" s="22"/>
      <c r="X1158" s="22"/>
      <c r="Y1158" s="22"/>
      <c r="Z1158" s="22"/>
    </row>
    <row r="1159" spans="2:26" s="191" customFormat="1" ht="15.75" hidden="1">
      <c r="B1159" s="24" t="s">
        <v>138</v>
      </c>
      <c r="C1159" s="8">
        <v>30</v>
      </c>
      <c r="D1159" s="8">
        <v>17</v>
      </c>
      <c r="E1159" s="8">
        <v>18</v>
      </c>
      <c r="F1159" s="8">
        <v>46</v>
      </c>
      <c r="G1159" s="8">
        <v>56</v>
      </c>
      <c r="H1159" s="8">
        <v>30</v>
      </c>
      <c r="I1159" s="8">
        <v>30</v>
      </c>
      <c r="J1159" s="8">
        <v>21</v>
      </c>
      <c r="U1159" s="22"/>
      <c r="V1159" s="22"/>
      <c r="W1159" s="22"/>
      <c r="X1159" s="22"/>
      <c r="Y1159" s="22"/>
      <c r="Z1159" s="22"/>
    </row>
    <row r="1160" spans="2:26" s="191" customFormat="1" ht="15.75" hidden="1">
      <c r="B1160" s="24" t="s">
        <v>30</v>
      </c>
      <c r="C1160" s="8">
        <v>10</v>
      </c>
      <c r="D1160" s="8">
        <v>7</v>
      </c>
      <c r="E1160" s="8">
        <v>31</v>
      </c>
      <c r="F1160" s="8">
        <v>20</v>
      </c>
      <c r="G1160" s="8" t="e">
        <f>NA()</f>
        <v>#N/A</v>
      </c>
      <c r="H1160" s="8">
        <v>10</v>
      </c>
      <c r="I1160" s="8">
        <v>9</v>
      </c>
      <c r="J1160" s="8">
        <v>13</v>
      </c>
      <c r="U1160" s="22"/>
      <c r="V1160" s="22"/>
      <c r="W1160" s="22"/>
      <c r="X1160" s="22"/>
      <c r="Y1160" s="22"/>
      <c r="Z1160" s="22"/>
    </row>
    <row r="1161" spans="2:26" s="191" customFormat="1" ht="15.75" hidden="1">
      <c r="B1161" s="24" t="s">
        <v>52</v>
      </c>
      <c r="C1161" s="8">
        <v>32</v>
      </c>
      <c r="D1161" s="8">
        <v>17</v>
      </c>
      <c r="E1161" s="8">
        <v>20</v>
      </c>
      <c r="F1161" s="8">
        <v>39</v>
      </c>
      <c r="G1161" s="8" t="e">
        <f>NA()</f>
        <v>#N/A</v>
      </c>
      <c r="H1161" s="8">
        <v>22</v>
      </c>
      <c r="I1161" s="8">
        <v>38</v>
      </c>
      <c r="J1161" s="8">
        <v>6</v>
      </c>
      <c r="U1161" s="22"/>
      <c r="V1161" s="22"/>
      <c r="W1161" s="22"/>
      <c r="X1161" s="22"/>
      <c r="Y1161" s="22"/>
      <c r="Z1161" s="22"/>
    </row>
    <row r="1162" spans="2:26" s="191" customFormat="1" ht="15.75" hidden="1">
      <c r="B1162" s="24" t="s">
        <v>141</v>
      </c>
      <c r="C1162" s="8">
        <v>58</v>
      </c>
      <c r="D1162" s="8">
        <v>30</v>
      </c>
      <c r="E1162" s="8">
        <v>35</v>
      </c>
      <c r="F1162" s="8">
        <v>67</v>
      </c>
      <c r="G1162" s="8">
        <v>74</v>
      </c>
      <c r="H1162" s="8">
        <v>59</v>
      </c>
      <c r="I1162" s="8">
        <v>58</v>
      </c>
      <c r="J1162" s="8">
        <v>32</v>
      </c>
      <c r="U1162" s="22"/>
      <c r="V1162" s="22"/>
      <c r="W1162" s="22"/>
      <c r="X1162" s="22"/>
      <c r="Y1162" s="22"/>
      <c r="Z1162" s="22"/>
    </row>
    <row r="1163" spans="2:26" s="191" customFormat="1" ht="15.75" hidden="1">
      <c r="B1163" s="24" t="s">
        <v>142</v>
      </c>
      <c r="C1163" s="8">
        <v>35</v>
      </c>
      <c r="D1163" s="8">
        <v>25</v>
      </c>
      <c r="E1163" s="8">
        <v>23</v>
      </c>
      <c r="F1163" s="8">
        <v>44</v>
      </c>
      <c r="G1163" s="8">
        <v>55</v>
      </c>
      <c r="H1163" s="8">
        <v>35</v>
      </c>
      <c r="I1163" s="8">
        <v>36</v>
      </c>
      <c r="J1163" s="8">
        <v>20</v>
      </c>
      <c r="U1163" s="22"/>
      <c r="V1163" s="22"/>
      <c r="W1163" s="22"/>
      <c r="X1163" s="22"/>
      <c r="Y1163" s="22"/>
      <c r="Z1163" s="22"/>
    </row>
    <row r="1164" spans="2:26" s="191" customFormat="1" ht="15.75" hidden="1">
      <c r="B1164" s="24" t="s">
        <v>143</v>
      </c>
      <c r="C1164" s="8">
        <v>64</v>
      </c>
      <c r="D1164" s="8">
        <v>30</v>
      </c>
      <c r="E1164" s="8">
        <v>34</v>
      </c>
      <c r="F1164" s="8">
        <v>68</v>
      </c>
      <c r="G1164" s="8">
        <v>77</v>
      </c>
      <c r="H1164" s="8">
        <v>64</v>
      </c>
      <c r="I1164" s="8">
        <v>63</v>
      </c>
      <c r="J1164" s="8">
        <v>24</v>
      </c>
      <c r="U1164" s="22"/>
      <c r="V1164" s="22"/>
      <c r="W1164" s="22"/>
      <c r="X1164" s="22"/>
      <c r="Y1164" s="22"/>
      <c r="Z1164" s="22"/>
    </row>
    <row r="1165" spans="2:26" s="191" customFormat="1" ht="15.75" hidden="1">
      <c r="B1165" s="24" t="s">
        <v>144</v>
      </c>
      <c r="C1165" s="8">
        <v>54</v>
      </c>
      <c r="D1165" s="8">
        <v>22</v>
      </c>
      <c r="E1165" s="8">
        <v>30</v>
      </c>
      <c r="F1165" s="8">
        <v>67</v>
      </c>
      <c r="G1165" s="8">
        <v>64</v>
      </c>
      <c r="H1165" s="8">
        <v>53</v>
      </c>
      <c r="I1165" s="8">
        <v>55</v>
      </c>
      <c r="J1165" s="8">
        <v>27</v>
      </c>
      <c r="U1165" s="22"/>
      <c r="V1165" s="22"/>
      <c r="W1165" s="22"/>
      <c r="X1165" s="22"/>
      <c r="Y1165" s="22"/>
      <c r="Z1165" s="22"/>
    </row>
    <row r="1166" spans="2:26" s="191" customFormat="1" ht="15.75" hidden="1">
      <c r="B1166" s="24" t="s">
        <v>145</v>
      </c>
      <c r="C1166" s="8">
        <v>46</v>
      </c>
      <c r="D1166" s="8">
        <v>15</v>
      </c>
      <c r="E1166" s="8">
        <v>37</v>
      </c>
      <c r="F1166" s="8">
        <v>52</v>
      </c>
      <c r="G1166" s="8">
        <v>57</v>
      </c>
      <c r="H1166" s="8">
        <v>42</v>
      </c>
      <c r="I1166" s="8">
        <v>50</v>
      </c>
      <c r="J1166" s="8">
        <v>35</v>
      </c>
      <c r="U1166" s="22"/>
      <c r="V1166" s="22"/>
      <c r="W1166" s="22"/>
      <c r="X1166" s="22"/>
      <c r="Y1166" s="22"/>
      <c r="Z1166" s="22"/>
    </row>
    <row r="1167" spans="2:26" s="191" customFormat="1" ht="15.75" hidden="1">
      <c r="B1167" s="14" t="s">
        <v>48</v>
      </c>
      <c r="C1167" s="6"/>
      <c r="D1167" s="6"/>
      <c r="E1167" s="6"/>
      <c r="F1167" s="6"/>
      <c r="G1167" s="6"/>
      <c r="H1167" s="6"/>
      <c r="I1167" s="6"/>
      <c r="J1167" s="6"/>
      <c r="K1167" s="6"/>
      <c r="L1167" s="14"/>
      <c r="U1167" s="22"/>
      <c r="V1167" s="22"/>
      <c r="W1167" s="22"/>
      <c r="X1167" s="22"/>
      <c r="Y1167" s="22"/>
      <c r="Z1167" s="22"/>
    </row>
    <row r="1168" spans="2:26" s="28" customFormat="1" ht="15.75" hidden="1">
      <c r="B1168" s="14"/>
      <c r="C1168" s="6"/>
      <c r="D1168" s="6"/>
      <c r="E1168" s="6"/>
      <c r="F1168" s="6"/>
      <c r="G1168" s="6"/>
      <c r="H1168" s="6"/>
      <c r="I1168" s="6"/>
      <c r="J1168" s="37"/>
      <c r="K1168" s="37"/>
      <c r="L1168" s="29"/>
      <c r="U1168" s="22"/>
      <c r="V1168" s="22"/>
      <c r="W1168" s="22"/>
      <c r="X1168" s="22"/>
      <c r="Y1168" s="22"/>
      <c r="Z1168" s="22"/>
    </row>
    <row r="1169" spans="2:26" s="191" customFormat="1" ht="15" customHeight="1" hidden="1">
      <c r="B1169" s="380" t="s">
        <v>183</v>
      </c>
      <c r="C1169" s="380"/>
      <c r="D1169" s="380"/>
      <c r="E1169" s="380"/>
      <c r="F1169" s="380"/>
      <c r="G1169" s="380"/>
      <c r="H1169" s="380"/>
      <c r="I1169" s="380"/>
      <c r="J1169" s="380"/>
      <c r="K1169" s="380"/>
      <c r="L1169" s="380"/>
      <c r="M1169" s="380"/>
      <c r="U1169" s="22"/>
      <c r="V1169" s="22"/>
      <c r="W1169" s="22"/>
      <c r="X1169" s="22"/>
      <c r="Y1169" s="22"/>
      <c r="Z1169" s="22"/>
    </row>
    <row r="1170" spans="2:26" s="191" customFormat="1" ht="15" customHeight="1" hidden="1">
      <c r="B1170" s="10"/>
      <c r="C1170" s="10" t="s">
        <v>51</v>
      </c>
      <c r="D1170" s="10" t="s">
        <v>62</v>
      </c>
      <c r="E1170" s="10" t="s">
        <v>157</v>
      </c>
      <c r="F1170" s="10" t="s">
        <v>63</v>
      </c>
      <c r="G1170" s="10" t="s">
        <v>101</v>
      </c>
      <c r="H1170" s="10" t="s">
        <v>100</v>
      </c>
      <c r="I1170" s="10" t="s">
        <v>97</v>
      </c>
      <c r="J1170" s="10" t="s">
        <v>92</v>
      </c>
      <c r="U1170" s="22"/>
      <c r="V1170" s="22"/>
      <c r="W1170" s="22"/>
      <c r="X1170" s="22"/>
      <c r="Y1170" s="22"/>
      <c r="Z1170" s="22"/>
    </row>
    <row r="1171" spans="2:26" s="191" customFormat="1" ht="15.75" hidden="1">
      <c r="B1171" s="9" t="s">
        <v>53</v>
      </c>
      <c r="C1171" s="8">
        <v>35</v>
      </c>
      <c r="D1171" s="8">
        <v>16</v>
      </c>
      <c r="E1171" s="8">
        <v>21</v>
      </c>
      <c r="F1171" s="8">
        <v>48</v>
      </c>
      <c r="G1171" s="8">
        <v>58</v>
      </c>
      <c r="H1171" s="8">
        <v>34</v>
      </c>
      <c r="I1171" s="8">
        <v>36</v>
      </c>
      <c r="J1171" s="8">
        <v>18</v>
      </c>
      <c r="U1171" s="22"/>
      <c r="V1171" s="22"/>
      <c r="W1171" s="22"/>
      <c r="X1171" s="22"/>
      <c r="Y1171" s="22"/>
      <c r="Z1171" s="22"/>
    </row>
    <row r="1172" spans="2:26" s="191" customFormat="1" ht="15.75" hidden="1">
      <c r="B1172" s="9" t="s">
        <v>64</v>
      </c>
      <c r="C1172" s="8">
        <v>39</v>
      </c>
      <c r="D1172" s="8">
        <v>18</v>
      </c>
      <c r="E1172" s="8">
        <v>20</v>
      </c>
      <c r="F1172" s="8">
        <v>53</v>
      </c>
      <c r="G1172" s="8">
        <v>61</v>
      </c>
      <c r="H1172" s="8">
        <v>39</v>
      </c>
      <c r="I1172" s="8">
        <v>40</v>
      </c>
      <c r="J1172" s="8">
        <v>19</v>
      </c>
      <c r="U1172" s="22"/>
      <c r="V1172" s="22"/>
      <c r="W1172" s="22"/>
      <c r="X1172" s="22"/>
      <c r="Y1172" s="22"/>
      <c r="Z1172" s="22"/>
    </row>
    <row r="1173" spans="2:26" s="191" customFormat="1" ht="15.75" hidden="1">
      <c r="B1173" s="9" t="s">
        <v>65</v>
      </c>
      <c r="C1173" s="8">
        <v>39</v>
      </c>
      <c r="D1173" s="8">
        <v>17</v>
      </c>
      <c r="E1173" s="8">
        <v>21</v>
      </c>
      <c r="F1173" s="8">
        <v>46</v>
      </c>
      <c r="G1173" s="8">
        <v>53</v>
      </c>
      <c r="H1173" s="8">
        <v>38</v>
      </c>
      <c r="I1173" s="8">
        <v>39</v>
      </c>
      <c r="J1173" s="8">
        <v>19</v>
      </c>
      <c r="U1173" s="22"/>
      <c r="V1173" s="22"/>
      <c r="W1173" s="22"/>
      <c r="X1173" s="22"/>
      <c r="Y1173" s="22"/>
      <c r="Z1173" s="22"/>
    </row>
    <row r="1174" spans="2:26" s="191" customFormat="1" ht="15" customHeight="1" hidden="1">
      <c r="B1174" s="24" t="s">
        <v>34</v>
      </c>
      <c r="C1174" s="40">
        <v>21</v>
      </c>
      <c r="D1174" s="8">
        <v>15</v>
      </c>
      <c r="E1174" s="8">
        <v>15</v>
      </c>
      <c r="F1174" s="8">
        <v>34</v>
      </c>
      <c r="G1174" s="8">
        <v>38</v>
      </c>
      <c r="H1174" s="8">
        <v>19</v>
      </c>
      <c r="I1174" s="8">
        <v>23</v>
      </c>
      <c r="J1174" s="8">
        <v>18</v>
      </c>
      <c r="U1174" s="22"/>
      <c r="V1174" s="22"/>
      <c r="W1174" s="22"/>
      <c r="X1174" s="22"/>
      <c r="Y1174" s="22"/>
      <c r="Z1174" s="22"/>
    </row>
    <row r="1175" spans="2:26" s="191" customFormat="1" ht="15.75" hidden="1">
      <c r="B1175" s="24" t="s">
        <v>60</v>
      </c>
      <c r="C1175" s="40">
        <v>20</v>
      </c>
      <c r="D1175" s="8">
        <v>15</v>
      </c>
      <c r="E1175" s="8">
        <v>17</v>
      </c>
      <c r="F1175" s="8">
        <v>52</v>
      </c>
      <c r="G1175" s="8">
        <v>51</v>
      </c>
      <c r="H1175" s="8">
        <v>19</v>
      </c>
      <c r="I1175" s="8">
        <v>21</v>
      </c>
      <c r="J1175" s="8">
        <v>16</v>
      </c>
      <c r="U1175" s="22"/>
      <c r="V1175" s="22"/>
      <c r="W1175" s="22"/>
      <c r="X1175" s="22"/>
      <c r="Y1175" s="22"/>
      <c r="Z1175" s="22"/>
    </row>
    <row r="1176" spans="2:26" s="191" customFormat="1" ht="15.75" hidden="1">
      <c r="B1176" s="24" t="s">
        <v>134</v>
      </c>
      <c r="C1176" s="8">
        <v>34</v>
      </c>
      <c r="D1176" s="8">
        <v>12</v>
      </c>
      <c r="E1176" s="8">
        <v>20</v>
      </c>
      <c r="F1176" s="8">
        <v>41</v>
      </c>
      <c r="G1176" s="8">
        <v>65</v>
      </c>
      <c r="H1176" s="8">
        <v>36</v>
      </c>
      <c r="I1176" s="8">
        <v>33</v>
      </c>
      <c r="J1176" s="8">
        <v>18</v>
      </c>
      <c r="U1176" s="22"/>
      <c r="V1176" s="22"/>
      <c r="W1176" s="22"/>
      <c r="X1176" s="22"/>
      <c r="Y1176" s="22"/>
      <c r="Z1176" s="22"/>
    </row>
    <row r="1177" spans="2:26" s="191" customFormat="1" ht="15.75" hidden="1">
      <c r="B1177" s="24" t="s">
        <v>135</v>
      </c>
      <c r="C1177" s="8">
        <v>22</v>
      </c>
      <c r="D1177" s="8">
        <v>15</v>
      </c>
      <c r="E1177" s="8">
        <v>14</v>
      </c>
      <c r="F1177" s="8">
        <v>51</v>
      </c>
      <c r="G1177" s="8" t="e">
        <f>NA()</f>
        <v>#N/A</v>
      </c>
      <c r="H1177" s="8">
        <v>25</v>
      </c>
      <c r="I1177" s="8">
        <v>20</v>
      </c>
      <c r="J1177" s="8">
        <v>7</v>
      </c>
      <c r="U1177" s="22"/>
      <c r="V1177" s="22"/>
      <c r="W1177" s="22"/>
      <c r="X1177" s="22"/>
      <c r="Y1177" s="22"/>
      <c r="Z1177" s="22"/>
    </row>
    <row r="1178" spans="2:26" s="191" customFormat="1" ht="15.75" hidden="1">
      <c r="B1178" s="24" t="s">
        <v>136</v>
      </c>
      <c r="C1178" s="8">
        <v>29</v>
      </c>
      <c r="D1178" s="8">
        <v>16</v>
      </c>
      <c r="E1178" s="8">
        <v>24</v>
      </c>
      <c r="F1178" s="8">
        <v>51</v>
      </c>
      <c r="G1178" s="8">
        <v>50</v>
      </c>
      <c r="H1178" s="8">
        <v>27</v>
      </c>
      <c r="I1178" s="8">
        <v>32</v>
      </c>
      <c r="J1178" s="8">
        <v>20</v>
      </c>
      <c r="U1178" s="22"/>
      <c r="V1178" s="22"/>
      <c r="W1178" s="22"/>
      <c r="X1178" s="22"/>
      <c r="Y1178" s="22"/>
      <c r="Z1178" s="22"/>
    </row>
    <row r="1179" spans="2:26" s="191" customFormat="1" ht="15.75" hidden="1">
      <c r="B1179" s="24" t="s">
        <v>47</v>
      </c>
      <c r="C1179" s="8">
        <v>26</v>
      </c>
      <c r="D1179" s="8">
        <v>13</v>
      </c>
      <c r="E1179" s="8">
        <v>16</v>
      </c>
      <c r="F1179" s="8">
        <v>56</v>
      </c>
      <c r="G1179" s="8">
        <v>53</v>
      </c>
      <c r="H1179" s="8">
        <v>27</v>
      </c>
      <c r="I1179" s="8">
        <v>25</v>
      </c>
      <c r="J1179" s="8">
        <v>15</v>
      </c>
      <c r="U1179" s="22"/>
      <c r="V1179" s="22"/>
      <c r="W1179" s="22"/>
      <c r="X1179" s="22"/>
      <c r="Y1179" s="22"/>
      <c r="Z1179" s="22"/>
    </row>
    <row r="1180" spans="2:26" s="191" customFormat="1" ht="15.75" hidden="1">
      <c r="B1180" s="24" t="s">
        <v>138</v>
      </c>
      <c r="C1180" s="8">
        <v>29</v>
      </c>
      <c r="D1180" s="8">
        <v>21</v>
      </c>
      <c r="E1180" s="8">
        <v>18</v>
      </c>
      <c r="F1180" s="8">
        <v>45</v>
      </c>
      <c r="G1180" s="8">
        <v>41</v>
      </c>
      <c r="H1180" s="8">
        <v>26</v>
      </c>
      <c r="I1180" s="8">
        <v>32</v>
      </c>
      <c r="J1180" s="8">
        <v>21</v>
      </c>
      <c r="U1180" s="22"/>
      <c r="V1180" s="22"/>
      <c r="W1180" s="22"/>
      <c r="X1180" s="22"/>
      <c r="Y1180" s="22"/>
      <c r="Z1180" s="22"/>
    </row>
    <row r="1181" spans="2:26" s="191" customFormat="1" ht="15.75" hidden="1">
      <c r="B1181" s="24" t="s">
        <v>30</v>
      </c>
      <c r="C1181" s="8" t="e">
        <f>NA()</f>
        <v>#N/A</v>
      </c>
      <c r="D1181" s="8" t="e">
        <f>NA()</f>
        <v>#N/A</v>
      </c>
      <c r="E1181" s="8" t="e">
        <f>NA()</f>
        <v>#N/A</v>
      </c>
      <c r="F1181" s="8" t="e">
        <f>NA()</f>
        <v>#N/A</v>
      </c>
      <c r="G1181" s="8" t="e">
        <f>NA()</f>
        <v>#N/A</v>
      </c>
      <c r="H1181" s="8" t="e">
        <f>NA()</f>
        <v>#N/A</v>
      </c>
      <c r="I1181" s="8" t="e">
        <f>NA()</f>
        <v>#N/A</v>
      </c>
      <c r="J1181" s="8" t="e">
        <f>NA()</f>
        <v>#N/A</v>
      </c>
      <c r="U1181" s="22"/>
      <c r="V1181" s="22"/>
      <c r="W1181" s="22"/>
      <c r="X1181" s="22"/>
      <c r="Y1181" s="22"/>
      <c r="Z1181" s="22"/>
    </row>
    <row r="1182" spans="2:26" s="191" customFormat="1" ht="15.75" hidden="1">
      <c r="B1182" s="24" t="s">
        <v>52</v>
      </c>
      <c r="C1182" s="8">
        <v>24</v>
      </c>
      <c r="D1182" s="8">
        <v>20</v>
      </c>
      <c r="E1182" s="8">
        <v>16</v>
      </c>
      <c r="F1182" s="8">
        <v>29</v>
      </c>
      <c r="G1182" s="8" t="e">
        <f>NA()</f>
        <v>#N/A</v>
      </c>
      <c r="H1182" s="8">
        <v>26</v>
      </c>
      <c r="I1182" s="8">
        <v>23</v>
      </c>
      <c r="J1182" s="8">
        <v>14</v>
      </c>
      <c r="U1182" s="22"/>
      <c r="V1182" s="22"/>
      <c r="W1182" s="22"/>
      <c r="X1182" s="22"/>
      <c r="Y1182" s="22"/>
      <c r="Z1182" s="22"/>
    </row>
    <row r="1183" spans="2:26" s="191" customFormat="1" ht="15.75" hidden="1">
      <c r="B1183" s="24" t="s">
        <v>141</v>
      </c>
      <c r="C1183" s="8">
        <v>57</v>
      </c>
      <c r="D1183" s="8">
        <v>42</v>
      </c>
      <c r="E1183" s="8">
        <v>32</v>
      </c>
      <c r="F1183" s="8">
        <v>62</v>
      </c>
      <c r="G1183" s="8">
        <v>95</v>
      </c>
      <c r="H1183" s="8">
        <v>59</v>
      </c>
      <c r="I1183" s="8">
        <v>55</v>
      </c>
      <c r="J1183" s="8">
        <v>24</v>
      </c>
      <c r="U1183" s="22"/>
      <c r="V1183" s="22"/>
      <c r="W1183" s="22"/>
      <c r="X1183" s="22"/>
      <c r="Y1183" s="22"/>
      <c r="Z1183" s="22"/>
    </row>
    <row r="1184" spans="2:26" s="191" customFormat="1" ht="15.75" hidden="1">
      <c r="B1184" s="24" t="s">
        <v>142</v>
      </c>
      <c r="C1184" s="8">
        <v>33</v>
      </c>
      <c r="D1184" s="8">
        <v>19</v>
      </c>
      <c r="E1184" s="8">
        <v>20</v>
      </c>
      <c r="F1184" s="8">
        <v>41</v>
      </c>
      <c r="G1184" s="8">
        <v>60</v>
      </c>
      <c r="H1184" s="8">
        <v>32</v>
      </c>
      <c r="I1184" s="8">
        <v>34</v>
      </c>
      <c r="J1184" s="8">
        <v>19</v>
      </c>
      <c r="U1184" s="22"/>
      <c r="V1184" s="22"/>
      <c r="W1184" s="22"/>
      <c r="X1184" s="22"/>
      <c r="Y1184" s="22"/>
      <c r="Z1184" s="22"/>
    </row>
    <row r="1185" spans="2:26" s="191" customFormat="1" ht="15.75" hidden="1">
      <c r="B1185" s="24" t="s">
        <v>143</v>
      </c>
      <c r="C1185" s="8">
        <v>65</v>
      </c>
      <c r="D1185" s="8">
        <v>30</v>
      </c>
      <c r="E1185" s="8">
        <v>36</v>
      </c>
      <c r="F1185" s="8">
        <v>69</v>
      </c>
      <c r="G1185" s="8">
        <v>78</v>
      </c>
      <c r="H1185" s="8">
        <v>65</v>
      </c>
      <c r="I1185" s="8">
        <v>65</v>
      </c>
      <c r="J1185" s="8">
        <v>31</v>
      </c>
      <c r="U1185" s="22"/>
      <c r="V1185" s="22"/>
      <c r="W1185" s="22"/>
      <c r="X1185" s="22"/>
      <c r="Y1185" s="22"/>
      <c r="Z1185" s="22"/>
    </row>
    <row r="1186" spans="2:26" s="191" customFormat="1" ht="15.75" hidden="1">
      <c r="B1186" s="24" t="s">
        <v>144</v>
      </c>
      <c r="C1186" s="8">
        <v>54</v>
      </c>
      <c r="D1186" s="8">
        <v>24</v>
      </c>
      <c r="E1186" s="8">
        <v>33</v>
      </c>
      <c r="F1186" s="8">
        <v>68</v>
      </c>
      <c r="G1186" s="8">
        <v>48</v>
      </c>
      <c r="H1186" s="8">
        <v>53</v>
      </c>
      <c r="I1186" s="8">
        <v>56</v>
      </c>
      <c r="J1186" s="8">
        <v>27</v>
      </c>
      <c r="U1186" s="22"/>
      <c r="V1186" s="22"/>
      <c r="W1186" s="22"/>
      <c r="X1186" s="22"/>
      <c r="Y1186" s="22"/>
      <c r="Z1186" s="22"/>
    </row>
    <row r="1187" spans="2:26" s="191" customFormat="1" ht="15.75" hidden="1">
      <c r="B1187" s="24" t="s">
        <v>145</v>
      </c>
      <c r="C1187" s="8">
        <v>46</v>
      </c>
      <c r="D1187" s="8">
        <v>19</v>
      </c>
      <c r="E1187" s="8">
        <v>31</v>
      </c>
      <c r="F1187" s="8">
        <v>51</v>
      </c>
      <c r="G1187" s="8">
        <v>55</v>
      </c>
      <c r="H1187" s="8">
        <v>41</v>
      </c>
      <c r="I1187" s="8">
        <v>51</v>
      </c>
      <c r="J1187" s="8">
        <v>27</v>
      </c>
      <c r="U1187" s="22"/>
      <c r="V1187" s="22"/>
      <c r="W1187" s="22"/>
      <c r="X1187" s="22"/>
      <c r="Y1187" s="22"/>
      <c r="Z1187" s="22"/>
    </row>
    <row r="1188" spans="2:26" s="191" customFormat="1" ht="15.75" hidden="1">
      <c r="B1188" s="14" t="s">
        <v>49</v>
      </c>
      <c r="C1188" s="6"/>
      <c r="D1188" s="6"/>
      <c r="E1188" s="6"/>
      <c r="F1188" s="6"/>
      <c r="G1188" s="6"/>
      <c r="H1188" s="6"/>
      <c r="I1188" s="6"/>
      <c r="J1188" s="6"/>
      <c r="K1188" s="6"/>
      <c r="L1188" s="14"/>
      <c r="U1188" s="22"/>
      <c r="V1188" s="22"/>
      <c r="W1188" s="22"/>
      <c r="X1188" s="22"/>
      <c r="Y1188" s="22"/>
      <c r="Z1188" s="22"/>
    </row>
    <row r="1189" spans="2:26" s="27" customFormat="1" ht="15.75" hidden="1">
      <c r="B1189" s="14"/>
      <c r="C1189" s="6"/>
      <c r="D1189" s="6"/>
      <c r="E1189" s="6"/>
      <c r="F1189" s="6"/>
      <c r="G1189" s="6"/>
      <c r="H1189" s="6"/>
      <c r="I1189" s="6"/>
      <c r="J1189" s="36"/>
      <c r="K1189" s="36"/>
      <c r="L1189" s="26"/>
      <c r="U1189" s="22"/>
      <c r="V1189" s="22"/>
      <c r="W1189" s="22"/>
      <c r="X1189" s="22"/>
      <c r="Y1189" s="22"/>
      <c r="Z1189" s="22"/>
    </row>
    <row r="1190" spans="2:26" s="191" customFormat="1" ht="15" customHeight="1" hidden="1">
      <c r="B1190" s="380" t="s">
        <v>308</v>
      </c>
      <c r="C1190" s="380"/>
      <c r="D1190" s="380"/>
      <c r="E1190" s="380"/>
      <c r="F1190" s="380"/>
      <c r="G1190" s="380"/>
      <c r="H1190" s="380"/>
      <c r="I1190" s="380"/>
      <c r="J1190" s="380"/>
      <c r="K1190" s="380"/>
      <c r="L1190" s="380"/>
      <c r="M1190" s="320"/>
      <c r="U1190" s="22"/>
      <c r="V1190" s="22"/>
      <c r="W1190" s="22"/>
      <c r="X1190" s="22"/>
      <c r="Y1190" s="22"/>
      <c r="Z1190" s="22"/>
    </row>
    <row r="1191" spans="2:26" s="191" customFormat="1" ht="15" customHeight="1" hidden="1">
      <c r="B1191" s="10"/>
      <c r="C1191" s="10" t="s">
        <v>51</v>
      </c>
      <c r="D1191" s="10" t="s">
        <v>62</v>
      </c>
      <c r="E1191" s="10" t="s">
        <v>157</v>
      </c>
      <c r="F1191" s="10" t="s">
        <v>63</v>
      </c>
      <c r="G1191" s="10" t="s">
        <v>101</v>
      </c>
      <c r="H1191" s="10" t="s">
        <v>100</v>
      </c>
      <c r="I1191" s="10" t="s">
        <v>97</v>
      </c>
      <c r="J1191" s="10" t="s">
        <v>92</v>
      </c>
      <c r="U1191" s="22"/>
      <c r="V1191" s="22"/>
      <c r="W1191" s="22"/>
      <c r="X1191" s="22"/>
      <c r="Y1191" s="22"/>
      <c r="Z1191" s="22"/>
    </row>
    <row r="1192" spans="2:26" s="191" customFormat="1" ht="15.75" hidden="1">
      <c r="B1192" s="9" t="s">
        <v>53</v>
      </c>
      <c r="C1192" s="8">
        <v>60</v>
      </c>
      <c r="D1192" s="8">
        <v>51</v>
      </c>
      <c r="E1192" s="8">
        <v>52</v>
      </c>
      <c r="F1192" s="8">
        <v>70</v>
      </c>
      <c r="G1192" s="8">
        <v>76</v>
      </c>
      <c r="H1192" s="8">
        <v>55</v>
      </c>
      <c r="I1192" s="8">
        <v>65</v>
      </c>
      <c r="J1192" s="8">
        <v>49</v>
      </c>
      <c r="U1192" s="22"/>
      <c r="V1192" s="22"/>
      <c r="W1192" s="22"/>
      <c r="X1192" s="22"/>
      <c r="Y1192" s="22"/>
      <c r="Z1192" s="22"/>
    </row>
    <row r="1193" spans="2:26" s="191" customFormat="1" ht="15.75" hidden="1">
      <c r="B1193" s="9" t="s">
        <v>64</v>
      </c>
      <c r="C1193" s="8">
        <v>63</v>
      </c>
      <c r="D1193" s="8">
        <v>53</v>
      </c>
      <c r="E1193" s="8">
        <v>52</v>
      </c>
      <c r="F1193" s="8">
        <v>74</v>
      </c>
      <c r="G1193" s="8">
        <v>76</v>
      </c>
      <c r="H1193" s="8">
        <v>58</v>
      </c>
      <c r="I1193" s="8">
        <v>67</v>
      </c>
      <c r="J1193" s="8">
        <v>51</v>
      </c>
      <c r="U1193" s="22"/>
      <c r="V1193" s="22"/>
      <c r="W1193" s="22"/>
      <c r="X1193" s="22"/>
      <c r="Y1193" s="22"/>
      <c r="Z1193" s="22"/>
    </row>
    <row r="1194" spans="2:26" s="191" customFormat="1" ht="15.75" hidden="1">
      <c r="B1194" s="9" t="s">
        <v>65</v>
      </c>
      <c r="C1194" s="8">
        <v>64</v>
      </c>
      <c r="D1194" s="8">
        <v>53</v>
      </c>
      <c r="E1194" s="8">
        <v>52</v>
      </c>
      <c r="F1194" s="8">
        <v>71</v>
      </c>
      <c r="G1194" s="8">
        <v>75</v>
      </c>
      <c r="H1194" s="8">
        <v>59</v>
      </c>
      <c r="I1194" s="8">
        <v>69</v>
      </c>
      <c r="J1194" s="8">
        <v>50</v>
      </c>
      <c r="U1194" s="22"/>
      <c r="V1194" s="22"/>
      <c r="W1194" s="22"/>
      <c r="X1194" s="22"/>
      <c r="Y1194" s="22"/>
      <c r="Z1194" s="22"/>
    </row>
    <row r="1195" spans="2:26" s="191" customFormat="1" ht="15" customHeight="1" hidden="1">
      <c r="B1195" s="24" t="s">
        <v>34</v>
      </c>
      <c r="C1195" s="40">
        <v>45</v>
      </c>
      <c r="D1195" s="8">
        <v>42</v>
      </c>
      <c r="E1195" s="8">
        <v>48</v>
      </c>
      <c r="F1195" s="8">
        <v>59</v>
      </c>
      <c r="G1195" s="8">
        <v>43</v>
      </c>
      <c r="H1195" s="8">
        <v>35</v>
      </c>
      <c r="I1195" s="8">
        <v>54</v>
      </c>
      <c r="J1195" s="8">
        <v>39</v>
      </c>
      <c r="U1195" s="22"/>
      <c r="V1195" s="22"/>
      <c r="W1195" s="22"/>
      <c r="X1195" s="22"/>
      <c r="Y1195" s="22"/>
      <c r="Z1195" s="22"/>
    </row>
    <row r="1196" spans="2:26" s="191" customFormat="1" ht="15.75" hidden="1">
      <c r="B1196" s="24" t="s">
        <v>60</v>
      </c>
      <c r="C1196" s="40">
        <v>51</v>
      </c>
      <c r="D1196" s="8">
        <v>50</v>
      </c>
      <c r="E1196" s="8">
        <v>48</v>
      </c>
      <c r="F1196" s="8">
        <v>76</v>
      </c>
      <c r="G1196" s="8">
        <v>54</v>
      </c>
      <c r="H1196" s="8">
        <v>45</v>
      </c>
      <c r="I1196" s="8">
        <v>55</v>
      </c>
      <c r="J1196" s="8">
        <v>47</v>
      </c>
      <c r="U1196" s="22"/>
      <c r="V1196" s="22"/>
      <c r="W1196" s="22"/>
      <c r="X1196" s="22"/>
      <c r="Y1196" s="22"/>
      <c r="Z1196" s="22"/>
    </row>
    <row r="1197" spans="2:26" s="191" customFormat="1" ht="15.75" hidden="1">
      <c r="B1197" s="24" t="s">
        <v>134</v>
      </c>
      <c r="C1197" s="8">
        <v>62</v>
      </c>
      <c r="D1197" s="8">
        <v>54</v>
      </c>
      <c r="E1197" s="8">
        <v>48</v>
      </c>
      <c r="F1197" s="8">
        <v>70</v>
      </c>
      <c r="G1197" s="8">
        <v>67</v>
      </c>
      <c r="H1197" s="8">
        <v>56</v>
      </c>
      <c r="I1197" s="8">
        <v>68</v>
      </c>
      <c r="J1197" s="8">
        <v>46</v>
      </c>
      <c r="U1197" s="22"/>
      <c r="V1197" s="22"/>
      <c r="W1197" s="22"/>
      <c r="X1197" s="22"/>
      <c r="Y1197" s="22"/>
      <c r="Z1197" s="22"/>
    </row>
    <row r="1198" spans="2:26" s="191" customFormat="1" ht="15.75" hidden="1">
      <c r="B1198" s="24" t="s">
        <v>135</v>
      </c>
      <c r="C1198" s="8">
        <v>61</v>
      </c>
      <c r="D1198" s="8">
        <v>62</v>
      </c>
      <c r="E1198" s="8">
        <v>49</v>
      </c>
      <c r="F1198" s="8">
        <v>71</v>
      </c>
      <c r="G1198" s="8" t="e">
        <f>NA()</f>
        <v>#N/A</v>
      </c>
      <c r="H1198" s="8">
        <v>57</v>
      </c>
      <c r="I1198" s="8">
        <v>65</v>
      </c>
      <c r="J1198" s="8">
        <v>54</v>
      </c>
      <c r="U1198" s="22"/>
      <c r="V1198" s="22"/>
      <c r="W1198" s="22"/>
      <c r="X1198" s="22"/>
      <c r="Y1198" s="22"/>
      <c r="Z1198" s="22"/>
    </row>
    <row r="1199" spans="2:26" s="191" customFormat="1" ht="15.75" hidden="1">
      <c r="B1199" s="24" t="s">
        <v>136</v>
      </c>
      <c r="C1199" s="8">
        <v>63</v>
      </c>
      <c r="D1199" s="8">
        <v>62</v>
      </c>
      <c r="E1199" s="8">
        <v>61</v>
      </c>
      <c r="F1199" s="8">
        <v>72</v>
      </c>
      <c r="G1199" s="8">
        <v>81</v>
      </c>
      <c r="H1199" s="8">
        <v>56</v>
      </c>
      <c r="I1199" s="8">
        <v>70</v>
      </c>
      <c r="J1199" s="8">
        <v>59</v>
      </c>
      <c r="U1199" s="22"/>
      <c r="V1199" s="22"/>
      <c r="W1199" s="22"/>
      <c r="X1199" s="22"/>
      <c r="Y1199" s="22"/>
      <c r="Z1199" s="22"/>
    </row>
    <row r="1200" spans="2:26" s="191" customFormat="1" ht="15.75" hidden="1">
      <c r="B1200" s="24" t="s">
        <v>47</v>
      </c>
      <c r="C1200" s="8">
        <v>51</v>
      </c>
      <c r="D1200" s="8">
        <v>44</v>
      </c>
      <c r="E1200" s="8">
        <v>47</v>
      </c>
      <c r="F1200" s="8">
        <v>69</v>
      </c>
      <c r="G1200" s="8">
        <v>65</v>
      </c>
      <c r="H1200" s="8">
        <v>46</v>
      </c>
      <c r="I1200" s="8">
        <v>55</v>
      </c>
      <c r="J1200" s="8">
        <v>46</v>
      </c>
      <c r="U1200" s="22"/>
      <c r="V1200" s="22"/>
      <c r="W1200" s="22"/>
      <c r="X1200" s="22"/>
      <c r="Y1200" s="22"/>
      <c r="Z1200" s="22"/>
    </row>
    <row r="1201" spans="2:26" s="191" customFormat="1" ht="15.75" hidden="1">
      <c r="B1201" s="24" t="s">
        <v>138</v>
      </c>
      <c r="C1201" s="8">
        <v>60</v>
      </c>
      <c r="D1201" s="8">
        <v>58</v>
      </c>
      <c r="E1201" s="8">
        <v>55</v>
      </c>
      <c r="F1201" s="8">
        <v>73</v>
      </c>
      <c r="G1201" s="8">
        <v>73</v>
      </c>
      <c r="H1201" s="8">
        <v>56</v>
      </c>
      <c r="I1201" s="8">
        <v>63</v>
      </c>
      <c r="J1201" s="8">
        <v>54</v>
      </c>
      <c r="U1201" s="22"/>
      <c r="V1201" s="22"/>
      <c r="W1201" s="22"/>
      <c r="X1201" s="22"/>
      <c r="Y1201" s="22"/>
      <c r="Z1201" s="22"/>
    </row>
    <row r="1202" spans="2:26" s="191" customFormat="1" ht="15.75" hidden="1">
      <c r="B1202" s="24" t="s">
        <v>139</v>
      </c>
      <c r="C1202" s="8">
        <v>28</v>
      </c>
      <c r="D1202" s="8">
        <v>27</v>
      </c>
      <c r="E1202" s="8">
        <v>35</v>
      </c>
      <c r="F1202" s="8">
        <v>20</v>
      </c>
      <c r="G1202" s="8" t="e">
        <f>NA()</f>
        <v>#N/A</v>
      </c>
      <c r="H1202" s="8">
        <v>25</v>
      </c>
      <c r="I1202" s="8">
        <v>31</v>
      </c>
      <c r="J1202" s="8">
        <v>29</v>
      </c>
      <c r="U1202" s="22"/>
      <c r="V1202" s="22"/>
      <c r="W1202" s="22"/>
      <c r="X1202" s="22"/>
      <c r="Y1202" s="22"/>
      <c r="Z1202" s="22"/>
    </row>
    <row r="1203" spans="2:26" s="191" customFormat="1" ht="15.75" hidden="1">
      <c r="B1203" s="24" t="s">
        <v>52</v>
      </c>
      <c r="C1203" s="8">
        <v>54</v>
      </c>
      <c r="D1203" s="8">
        <v>50</v>
      </c>
      <c r="E1203" s="8">
        <v>46</v>
      </c>
      <c r="F1203" s="8">
        <v>61</v>
      </c>
      <c r="G1203" s="8">
        <v>67</v>
      </c>
      <c r="H1203" s="8">
        <v>44</v>
      </c>
      <c r="I1203" s="8">
        <v>64</v>
      </c>
      <c r="J1203" s="8">
        <v>41</v>
      </c>
      <c r="U1203" s="22"/>
      <c r="V1203" s="22"/>
      <c r="W1203" s="22"/>
      <c r="X1203" s="22"/>
      <c r="Y1203" s="22"/>
      <c r="Z1203" s="22"/>
    </row>
    <row r="1204" spans="2:26" s="191" customFormat="1" ht="15.75" hidden="1">
      <c r="B1204" s="24" t="s">
        <v>141</v>
      </c>
      <c r="C1204" s="8">
        <v>74</v>
      </c>
      <c r="D1204" s="8">
        <v>63</v>
      </c>
      <c r="E1204" s="8">
        <v>52</v>
      </c>
      <c r="F1204" s="8">
        <v>81</v>
      </c>
      <c r="G1204" s="8">
        <v>84</v>
      </c>
      <c r="H1204" s="8">
        <v>67</v>
      </c>
      <c r="I1204" s="8">
        <v>80</v>
      </c>
      <c r="J1204" s="8">
        <v>53</v>
      </c>
      <c r="U1204" s="22"/>
      <c r="V1204" s="22"/>
      <c r="W1204" s="22"/>
      <c r="X1204" s="22"/>
      <c r="Y1204" s="22"/>
      <c r="Z1204" s="22"/>
    </row>
    <row r="1205" spans="2:26" s="191" customFormat="1" ht="15.75" hidden="1">
      <c r="B1205" s="24" t="s">
        <v>142</v>
      </c>
      <c r="C1205" s="8">
        <v>59</v>
      </c>
      <c r="D1205" s="8">
        <v>57</v>
      </c>
      <c r="E1205" s="8">
        <v>64</v>
      </c>
      <c r="F1205" s="8">
        <v>66</v>
      </c>
      <c r="G1205" s="8">
        <v>71</v>
      </c>
      <c r="H1205" s="8">
        <v>53</v>
      </c>
      <c r="I1205" s="8">
        <v>65</v>
      </c>
      <c r="J1205" s="8">
        <v>53</v>
      </c>
      <c r="U1205" s="22"/>
      <c r="V1205" s="22"/>
      <c r="W1205" s="22"/>
      <c r="X1205" s="22"/>
      <c r="Y1205" s="22"/>
      <c r="Z1205" s="22"/>
    </row>
    <row r="1206" spans="2:26" s="191" customFormat="1" ht="15.75" hidden="1">
      <c r="B1206" s="24" t="s">
        <v>143</v>
      </c>
      <c r="C1206" s="8">
        <v>73</v>
      </c>
      <c r="D1206" s="8">
        <v>56</v>
      </c>
      <c r="E1206" s="8">
        <v>57</v>
      </c>
      <c r="F1206" s="8">
        <v>78</v>
      </c>
      <c r="G1206" s="8">
        <v>83</v>
      </c>
      <c r="H1206" s="8">
        <v>68</v>
      </c>
      <c r="I1206" s="8">
        <v>79</v>
      </c>
      <c r="J1206" s="8">
        <v>53</v>
      </c>
      <c r="U1206" s="22"/>
      <c r="V1206" s="22"/>
      <c r="W1206" s="22"/>
      <c r="X1206" s="22"/>
      <c r="Y1206" s="22"/>
      <c r="Z1206" s="22"/>
    </row>
    <row r="1207" spans="2:26" s="191" customFormat="1" ht="15.75" hidden="1">
      <c r="B1207" s="24" t="s">
        <v>144</v>
      </c>
      <c r="C1207" s="8">
        <v>69</v>
      </c>
      <c r="D1207" s="8">
        <v>60</v>
      </c>
      <c r="E1207" s="8">
        <v>56</v>
      </c>
      <c r="F1207" s="8">
        <v>80</v>
      </c>
      <c r="G1207" s="8">
        <v>69</v>
      </c>
      <c r="H1207" s="8">
        <v>65</v>
      </c>
      <c r="I1207" s="8">
        <v>73</v>
      </c>
      <c r="J1207" s="8">
        <v>57</v>
      </c>
      <c r="U1207" s="22"/>
      <c r="V1207" s="22"/>
      <c r="W1207" s="22"/>
      <c r="X1207" s="22"/>
      <c r="Y1207" s="22"/>
      <c r="Z1207" s="22"/>
    </row>
    <row r="1208" spans="2:26" s="191" customFormat="1" ht="15.75" hidden="1">
      <c r="B1208" s="24" t="s">
        <v>145</v>
      </c>
      <c r="C1208" s="8">
        <v>57</v>
      </c>
      <c r="D1208" s="8">
        <v>58</v>
      </c>
      <c r="E1208" s="8">
        <v>55</v>
      </c>
      <c r="F1208" s="8">
        <v>58</v>
      </c>
      <c r="G1208" s="8">
        <v>61</v>
      </c>
      <c r="H1208" s="8">
        <v>49</v>
      </c>
      <c r="I1208" s="8">
        <v>65</v>
      </c>
      <c r="J1208" s="8">
        <v>54</v>
      </c>
      <c r="U1208" s="22"/>
      <c r="V1208" s="22"/>
      <c r="W1208" s="22"/>
      <c r="X1208" s="22"/>
      <c r="Y1208" s="22"/>
      <c r="Z1208" s="22"/>
    </row>
    <row r="1209" spans="2:26" s="191" customFormat="1" ht="15.75" hidden="1">
      <c r="B1209" s="14" t="s">
        <v>309</v>
      </c>
      <c r="C1209" s="6"/>
      <c r="D1209" s="6"/>
      <c r="E1209" s="6"/>
      <c r="F1209" s="6"/>
      <c r="G1209" s="6"/>
      <c r="H1209" s="6"/>
      <c r="I1209" s="6"/>
      <c r="J1209" s="6"/>
      <c r="K1209" s="6"/>
      <c r="L1209" s="14"/>
      <c r="U1209" s="22"/>
      <c r="V1209" s="22"/>
      <c r="W1209" s="22"/>
      <c r="X1209" s="22"/>
      <c r="Y1209" s="22"/>
      <c r="Z1209" s="22"/>
    </row>
    <row r="1210" spans="2:26" s="191" customFormat="1" ht="15.75" hidden="1">
      <c r="B1210" s="14"/>
      <c r="C1210" s="6"/>
      <c r="D1210" s="6"/>
      <c r="E1210" s="6"/>
      <c r="F1210" s="6"/>
      <c r="G1210" s="6"/>
      <c r="H1210" s="6"/>
      <c r="I1210" s="6"/>
      <c r="J1210" s="6"/>
      <c r="K1210" s="6"/>
      <c r="L1210" s="14"/>
      <c r="U1210" s="22"/>
      <c r="V1210" s="22"/>
      <c r="W1210" s="22"/>
      <c r="X1210" s="22"/>
      <c r="Y1210" s="22"/>
      <c r="Z1210" s="22"/>
    </row>
    <row r="1211" spans="2:26" s="191" customFormat="1" ht="15" customHeight="1" hidden="1">
      <c r="B1211" s="380" t="s">
        <v>184</v>
      </c>
      <c r="C1211" s="380"/>
      <c r="D1211" s="380"/>
      <c r="E1211" s="380"/>
      <c r="F1211" s="380"/>
      <c r="G1211" s="380"/>
      <c r="H1211" s="380"/>
      <c r="I1211" s="380"/>
      <c r="J1211" s="380"/>
      <c r="K1211" s="380"/>
      <c r="L1211" s="380"/>
      <c r="M1211" s="320"/>
      <c r="U1211" s="22"/>
      <c r="V1211" s="22"/>
      <c r="W1211" s="22"/>
      <c r="X1211" s="22"/>
      <c r="Y1211" s="22"/>
      <c r="Z1211" s="22"/>
    </row>
    <row r="1212" spans="2:26" s="191" customFormat="1" ht="15" customHeight="1" hidden="1">
      <c r="B1212" s="10"/>
      <c r="C1212" s="10" t="s">
        <v>51</v>
      </c>
      <c r="D1212" s="10" t="s">
        <v>62</v>
      </c>
      <c r="E1212" s="10" t="s">
        <v>157</v>
      </c>
      <c r="F1212" s="10" t="s">
        <v>63</v>
      </c>
      <c r="G1212" s="10" t="s">
        <v>101</v>
      </c>
      <c r="H1212" s="10" t="s">
        <v>100</v>
      </c>
      <c r="I1212" s="10" t="s">
        <v>97</v>
      </c>
      <c r="J1212" s="10" t="s">
        <v>92</v>
      </c>
      <c r="U1212" s="22"/>
      <c r="V1212" s="22"/>
      <c r="W1212" s="22"/>
      <c r="X1212" s="22"/>
      <c r="Y1212" s="22"/>
      <c r="Z1212" s="22"/>
    </row>
    <row r="1213" spans="2:26" s="191" customFormat="1" ht="15.75" hidden="1">
      <c r="B1213" s="9" t="s">
        <v>53</v>
      </c>
      <c r="C1213" s="8">
        <v>63</v>
      </c>
      <c r="D1213" s="8">
        <v>51</v>
      </c>
      <c r="E1213" s="8">
        <v>53</v>
      </c>
      <c r="F1213" s="8">
        <v>74</v>
      </c>
      <c r="G1213" s="8">
        <v>77</v>
      </c>
      <c r="H1213" s="8">
        <v>58</v>
      </c>
      <c r="I1213" s="8">
        <v>67</v>
      </c>
      <c r="J1213" s="8">
        <v>50</v>
      </c>
      <c r="U1213" s="22"/>
      <c r="V1213" s="22"/>
      <c r="W1213" s="22"/>
      <c r="X1213" s="22"/>
      <c r="Y1213" s="22"/>
      <c r="Z1213" s="22"/>
    </row>
    <row r="1214" spans="2:26" s="191" customFormat="1" ht="15.75" hidden="1">
      <c r="B1214" s="9" t="s">
        <v>64</v>
      </c>
      <c r="C1214" s="8">
        <v>64</v>
      </c>
      <c r="D1214" s="8">
        <v>52</v>
      </c>
      <c r="E1214" s="8">
        <v>53</v>
      </c>
      <c r="F1214" s="8">
        <v>76</v>
      </c>
      <c r="G1214" s="8">
        <v>76</v>
      </c>
      <c r="H1214" s="8">
        <v>59</v>
      </c>
      <c r="I1214" s="8">
        <v>68</v>
      </c>
      <c r="J1214" s="8">
        <v>50</v>
      </c>
      <c r="U1214" s="22"/>
      <c r="V1214" s="22"/>
      <c r="W1214" s="22"/>
      <c r="X1214" s="22"/>
      <c r="Y1214" s="22"/>
      <c r="Z1214" s="22"/>
    </row>
    <row r="1215" spans="2:26" s="191" customFormat="1" ht="15.75" hidden="1">
      <c r="B1215" s="9" t="s">
        <v>65</v>
      </c>
      <c r="C1215" s="8">
        <v>68</v>
      </c>
      <c r="D1215" s="8">
        <v>53</v>
      </c>
      <c r="E1215" s="8">
        <v>54</v>
      </c>
      <c r="F1215" s="8">
        <v>76</v>
      </c>
      <c r="G1215" s="8">
        <v>76</v>
      </c>
      <c r="H1215" s="8">
        <v>63</v>
      </c>
      <c r="I1215" s="8">
        <v>72</v>
      </c>
      <c r="J1215" s="8">
        <v>51</v>
      </c>
      <c r="U1215" s="22"/>
      <c r="V1215" s="22"/>
      <c r="W1215" s="22"/>
      <c r="X1215" s="22"/>
      <c r="Y1215" s="22"/>
      <c r="Z1215" s="22"/>
    </row>
    <row r="1216" spans="2:26" s="191" customFormat="1" ht="15" customHeight="1" hidden="1">
      <c r="B1216" s="24" t="s">
        <v>34</v>
      </c>
      <c r="C1216" s="40">
        <v>56</v>
      </c>
      <c r="D1216" s="8">
        <v>55</v>
      </c>
      <c r="E1216" s="8">
        <v>55</v>
      </c>
      <c r="F1216" s="8">
        <v>65</v>
      </c>
      <c r="G1216" s="8">
        <v>67</v>
      </c>
      <c r="H1216" s="8">
        <v>52</v>
      </c>
      <c r="I1216" s="8">
        <v>60</v>
      </c>
      <c r="J1216" s="8">
        <v>51</v>
      </c>
      <c r="U1216" s="22"/>
      <c r="V1216" s="22"/>
      <c r="W1216" s="22"/>
      <c r="X1216" s="22"/>
      <c r="Y1216" s="22"/>
      <c r="Z1216" s="22"/>
    </row>
    <row r="1217" spans="2:26" s="191" customFormat="1" ht="15.75" hidden="1">
      <c r="B1217" s="24" t="s">
        <v>60</v>
      </c>
      <c r="C1217" s="40">
        <v>53</v>
      </c>
      <c r="D1217" s="8">
        <v>49</v>
      </c>
      <c r="E1217" s="8">
        <v>52</v>
      </c>
      <c r="F1217" s="8">
        <v>84</v>
      </c>
      <c r="G1217" s="8">
        <v>65</v>
      </c>
      <c r="H1217" s="8">
        <v>49</v>
      </c>
      <c r="I1217" s="8">
        <v>57</v>
      </c>
      <c r="J1217" s="8">
        <v>49</v>
      </c>
      <c r="U1217" s="22"/>
      <c r="V1217" s="22"/>
      <c r="W1217" s="22"/>
      <c r="X1217" s="22"/>
      <c r="Y1217" s="22"/>
      <c r="Z1217" s="22"/>
    </row>
    <row r="1218" spans="2:26" s="191" customFormat="1" ht="15.75" hidden="1">
      <c r="B1218" s="24" t="s">
        <v>134</v>
      </c>
      <c r="C1218" s="8">
        <v>61</v>
      </c>
      <c r="D1218" s="8">
        <v>56</v>
      </c>
      <c r="E1218" s="8">
        <v>44</v>
      </c>
      <c r="F1218" s="8">
        <v>70</v>
      </c>
      <c r="G1218" s="8">
        <v>68</v>
      </c>
      <c r="H1218" s="8">
        <v>57</v>
      </c>
      <c r="I1218" s="8">
        <v>65</v>
      </c>
      <c r="J1218" s="8">
        <v>45</v>
      </c>
      <c r="U1218" s="22"/>
      <c r="V1218" s="22"/>
      <c r="W1218" s="22"/>
      <c r="X1218" s="22"/>
      <c r="Y1218" s="22"/>
      <c r="Z1218" s="22"/>
    </row>
    <row r="1219" spans="2:26" s="191" customFormat="1" ht="15.75" hidden="1">
      <c r="B1219" s="24" t="s">
        <v>135</v>
      </c>
      <c r="C1219" s="8">
        <v>53</v>
      </c>
      <c r="D1219" s="8">
        <v>53</v>
      </c>
      <c r="E1219" s="8">
        <v>52</v>
      </c>
      <c r="F1219" s="8">
        <v>48</v>
      </c>
      <c r="G1219" s="8" t="e">
        <f>NA()</f>
        <v>#N/A</v>
      </c>
      <c r="H1219" s="8">
        <v>48</v>
      </c>
      <c r="I1219" s="8">
        <v>58</v>
      </c>
      <c r="J1219" s="8">
        <v>47</v>
      </c>
      <c r="U1219" s="22"/>
      <c r="V1219" s="22"/>
      <c r="W1219" s="22"/>
      <c r="X1219" s="22"/>
      <c r="Y1219" s="22"/>
      <c r="Z1219" s="22"/>
    </row>
    <row r="1220" spans="2:26" s="191" customFormat="1" ht="15.75" hidden="1">
      <c r="B1220" s="24" t="s">
        <v>136</v>
      </c>
      <c r="C1220" s="8">
        <v>55</v>
      </c>
      <c r="D1220" s="8">
        <v>56</v>
      </c>
      <c r="E1220" s="8">
        <v>49</v>
      </c>
      <c r="F1220" s="8">
        <v>69</v>
      </c>
      <c r="G1220" s="8">
        <v>62</v>
      </c>
      <c r="H1220" s="8">
        <v>51</v>
      </c>
      <c r="I1220" s="8">
        <v>60</v>
      </c>
      <c r="J1220" s="8">
        <v>52</v>
      </c>
      <c r="U1220" s="22"/>
      <c r="V1220" s="22"/>
      <c r="W1220" s="22"/>
      <c r="X1220" s="22"/>
      <c r="Y1220" s="22"/>
      <c r="Z1220" s="22"/>
    </row>
    <row r="1221" spans="2:26" s="191" customFormat="1" ht="15.75" hidden="1">
      <c r="B1221" s="24" t="s">
        <v>47</v>
      </c>
      <c r="C1221" s="8">
        <v>49</v>
      </c>
      <c r="D1221" s="8">
        <v>39</v>
      </c>
      <c r="E1221" s="8">
        <v>45</v>
      </c>
      <c r="F1221" s="8">
        <v>74</v>
      </c>
      <c r="G1221" s="8">
        <v>65</v>
      </c>
      <c r="H1221" s="8">
        <v>44</v>
      </c>
      <c r="I1221" s="8">
        <v>53</v>
      </c>
      <c r="J1221" s="8">
        <v>43</v>
      </c>
      <c r="U1221" s="22"/>
      <c r="V1221" s="22"/>
      <c r="W1221" s="22"/>
      <c r="X1221" s="22"/>
      <c r="Y1221" s="22"/>
      <c r="Z1221" s="22"/>
    </row>
    <row r="1222" spans="2:26" s="191" customFormat="1" ht="15.75" hidden="1">
      <c r="B1222" s="24" t="s">
        <v>138</v>
      </c>
      <c r="C1222" s="8">
        <v>62</v>
      </c>
      <c r="D1222" s="8">
        <v>57</v>
      </c>
      <c r="E1222" s="8">
        <v>57</v>
      </c>
      <c r="F1222" s="8">
        <v>76</v>
      </c>
      <c r="G1222" s="8">
        <v>76</v>
      </c>
      <c r="H1222" s="8">
        <v>57</v>
      </c>
      <c r="I1222" s="8">
        <v>68</v>
      </c>
      <c r="J1222" s="8">
        <v>57</v>
      </c>
      <c r="U1222" s="22"/>
      <c r="V1222" s="22"/>
      <c r="W1222" s="22"/>
      <c r="X1222" s="22"/>
      <c r="Y1222" s="22"/>
      <c r="Z1222" s="22"/>
    </row>
    <row r="1223" spans="2:26" s="191" customFormat="1" ht="15.75" hidden="1">
      <c r="B1223" s="24" t="s">
        <v>139</v>
      </c>
      <c r="C1223" s="8">
        <v>33</v>
      </c>
      <c r="D1223" s="8">
        <v>33</v>
      </c>
      <c r="E1223" s="8">
        <v>32</v>
      </c>
      <c r="F1223" s="8">
        <v>60</v>
      </c>
      <c r="G1223" s="8" t="e">
        <f>NA()</f>
        <v>#N/A</v>
      </c>
      <c r="H1223" s="8">
        <v>27</v>
      </c>
      <c r="I1223" s="8">
        <v>39</v>
      </c>
      <c r="J1223" s="8">
        <v>31</v>
      </c>
      <c r="U1223" s="22"/>
      <c r="V1223" s="22"/>
      <c r="W1223" s="22"/>
      <c r="X1223" s="22"/>
      <c r="Y1223" s="22"/>
      <c r="Z1223" s="22"/>
    </row>
    <row r="1224" spans="2:26" s="191" customFormat="1" ht="15.75" hidden="1">
      <c r="B1224" s="24" t="s">
        <v>52</v>
      </c>
      <c r="C1224" s="8">
        <v>57</v>
      </c>
      <c r="D1224" s="8">
        <v>57</v>
      </c>
      <c r="E1224" s="8">
        <v>51</v>
      </c>
      <c r="F1224" s="8">
        <v>63</v>
      </c>
      <c r="G1224" s="8">
        <v>33</v>
      </c>
      <c r="H1224" s="8">
        <v>52</v>
      </c>
      <c r="I1224" s="8">
        <v>63</v>
      </c>
      <c r="J1224" s="8">
        <v>47</v>
      </c>
      <c r="U1224" s="22"/>
      <c r="V1224" s="22"/>
      <c r="W1224" s="22"/>
      <c r="X1224" s="22"/>
      <c r="Y1224" s="22"/>
      <c r="Z1224" s="22"/>
    </row>
    <row r="1225" spans="2:26" s="191" customFormat="1" ht="15.75" hidden="1">
      <c r="B1225" s="24" t="s">
        <v>141</v>
      </c>
      <c r="C1225" s="8">
        <v>72</v>
      </c>
      <c r="D1225" s="8">
        <v>55</v>
      </c>
      <c r="E1225" s="8">
        <v>51</v>
      </c>
      <c r="F1225" s="8">
        <v>81</v>
      </c>
      <c r="G1225" s="8">
        <v>67</v>
      </c>
      <c r="H1225" s="8">
        <v>66</v>
      </c>
      <c r="I1225" s="8">
        <v>78</v>
      </c>
      <c r="J1225" s="8">
        <v>47</v>
      </c>
      <c r="U1225" s="22"/>
      <c r="V1225" s="22"/>
      <c r="W1225" s="22"/>
      <c r="X1225" s="22"/>
      <c r="Y1225" s="22"/>
      <c r="Z1225" s="22"/>
    </row>
    <row r="1226" spans="2:26" s="191" customFormat="1" ht="15.75" hidden="1">
      <c r="B1226" s="24" t="s">
        <v>142</v>
      </c>
      <c r="C1226" s="8">
        <v>56</v>
      </c>
      <c r="D1226" s="8">
        <v>49</v>
      </c>
      <c r="E1226" s="8">
        <v>45</v>
      </c>
      <c r="F1226" s="8">
        <v>66</v>
      </c>
      <c r="G1226" s="8">
        <v>82</v>
      </c>
      <c r="H1226" s="8">
        <v>53</v>
      </c>
      <c r="I1226" s="8">
        <v>58</v>
      </c>
      <c r="J1226" s="8">
        <v>44</v>
      </c>
      <c r="U1226" s="22"/>
      <c r="V1226" s="22"/>
      <c r="W1226" s="22"/>
      <c r="X1226" s="22"/>
      <c r="Y1226" s="22"/>
      <c r="Z1226" s="22"/>
    </row>
    <row r="1227" spans="2:26" s="191" customFormat="1" ht="15.75" hidden="1">
      <c r="B1227" s="24" t="s">
        <v>143</v>
      </c>
      <c r="C1227" s="8">
        <v>77</v>
      </c>
      <c r="D1227" s="8">
        <v>64</v>
      </c>
      <c r="E1227" s="8">
        <v>54</v>
      </c>
      <c r="F1227" s="8">
        <v>81</v>
      </c>
      <c r="G1227" s="8">
        <v>84</v>
      </c>
      <c r="H1227" s="8">
        <v>73</v>
      </c>
      <c r="I1227" s="8">
        <v>81</v>
      </c>
      <c r="J1227" s="8">
        <v>52</v>
      </c>
      <c r="U1227" s="22"/>
      <c r="V1227" s="22"/>
      <c r="W1227" s="22"/>
      <c r="X1227" s="22"/>
      <c r="Y1227" s="22"/>
      <c r="Z1227" s="22"/>
    </row>
    <row r="1228" spans="2:26" s="191" customFormat="1" ht="15.75" hidden="1">
      <c r="B1228" s="24" t="s">
        <v>144</v>
      </c>
      <c r="C1228" s="8">
        <v>69</v>
      </c>
      <c r="D1228" s="8">
        <v>50</v>
      </c>
      <c r="E1228" s="8">
        <v>54</v>
      </c>
      <c r="F1228" s="8">
        <v>86</v>
      </c>
      <c r="G1228" s="8">
        <v>72</v>
      </c>
      <c r="H1228" s="8">
        <v>67</v>
      </c>
      <c r="I1228" s="8">
        <v>72</v>
      </c>
      <c r="J1228" s="8">
        <v>52</v>
      </c>
      <c r="U1228" s="22"/>
      <c r="V1228" s="22"/>
      <c r="W1228" s="22"/>
      <c r="X1228" s="22"/>
      <c r="Y1228" s="22"/>
      <c r="Z1228" s="22"/>
    </row>
    <row r="1229" spans="2:26" s="191" customFormat="1" ht="15.75" hidden="1">
      <c r="B1229" s="24" t="s">
        <v>145</v>
      </c>
      <c r="C1229" s="8">
        <v>69</v>
      </c>
      <c r="D1229" s="8">
        <v>62</v>
      </c>
      <c r="E1229" s="8">
        <v>72</v>
      </c>
      <c r="F1229" s="8">
        <v>69</v>
      </c>
      <c r="G1229" s="8">
        <v>68</v>
      </c>
      <c r="H1229" s="8">
        <v>63</v>
      </c>
      <c r="I1229" s="8">
        <v>75</v>
      </c>
      <c r="J1229" s="8">
        <v>60</v>
      </c>
      <c r="U1229" s="22"/>
      <c r="V1229" s="22"/>
      <c r="W1229" s="22"/>
      <c r="X1229" s="22"/>
      <c r="Y1229" s="22"/>
      <c r="Z1229" s="22"/>
    </row>
    <row r="1230" spans="2:26" s="191" customFormat="1" ht="15.75" hidden="1">
      <c r="B1230" s="14" t="s">
        <v>303</v>
      </c>
      <c r="C1230" s="6"/>
      <c r="D1230" s="6"/>
      <c r="E1230" s="6"/>
      <c r="F1230" s="6"/>
      <c r="G1230" s="6"/>
      <c r="H1230" s="6"/>
      <c r="I1230" s="6"/>
      <c r="J1230" s="6"/>
      <c r="K1230" s="6"/>
      <c r="L1230" s="14"/>
      <c r="U1230" s="22"/>
      <c r="V1230" s="22"/>
      <c r="W1230" s="22"/>
      <c r="X1230" s="22"/>
      <c r="Y1230" s="22"/>
      <c r="Z1230" s="22"/>
    </row>
    <row r="1231" spans="2:26" s="191" customFormat="1" ht="15.75" hidden="1">
      <c r="B1231" s="14"/>
      <c r="C1231" s="6"/>
      <c r="D1231" s="6"/>
      <c r="E1231" s="6"/>
      <c r="F1231" s="6"/>
      <c r="G1231" s="6"/>
      <c r="H1231" s="6"/>
      <c r="I1231" s="6"/>
      <c r="J1231" s="6"/>
      <c r="K1231" s="6"/>
      <c r="L1231" s="14"/>
      <c r="U1231" s="22"/>
      <c r="V1231" s="22"/>
      <c r="W1231" s="22"/>
      <c r="X1231" s="22"/>
      <c r="Y1231" s="22"/>
      <c r="Z1231" s="22"/>
    </row>
    <row r="1232" spans="2:26" s="191" customFormat="1" ht="15" customHeight="1" hidden="1">
      <c r="B1232" s="380" t="s">
        <v>185</v>
      </c>
      <c r="C1232" s="380"/>
      <c r="D1232" s="380"/>
      <c r="E1232" s="380"/>
      <c r="F1232" s="380"/>
      <c r="G1232" s="380"/>
      <c r="H1232" s="380"/>
      <c r="I1232" s="380"/>
      <c r="J1232" s="380"/>
      <c r="K1232" s="380"/>
      <c r="L1232" s="380"/>
      <c r="M1232" s="320"/>
      <c r="U1232" s="22"/>
      <c r="V1232" s="22"/>
      <c r="W1232" s="22"/>
      <c r="X1232" s="22"/>
      <c r="Y1232" s="22"/>
      <c r="Z1232" s="22"/>
    </row>
    <row r="1233" spans="2:26" s="191" customFormat="1" ht="15" customHeight="1" hidden="1">
      <c r="B1233" s="10"/>
      <c r="C1233" s="10" t="s">
        <v>51</v>
      </c>
      <c r="D1233" s="10" t="s">
        <v>62</v>
      </c>
      <c r="E1233" s="10" t="s">
        <v>157</v>
      </c>
      <c r="F1233" s="10" t="s">
        <v>63</v>
      </c>
      <c r="G1233" s="10" t="s">
        <v>101</v>
      </c>
      <c r="H1233" s="10" t="s">
        <v>100</v>
      </c>
      <c r="I1233" s="10" t="s">
        <v>97</v>
      </c>
      <c r="J1233" s="10" t="s">
        <v>92</v>
      </c>
      <c r="U1233" s="22"/>
      <c r="V1233" s="22"/>
      <c r="W1233" s="22"/>
      <c r="X1233" s="22"/>
      <c r="Y1233" s="22"/>
      <c r="Z1233" s="22"/>
    </row>
    <row r="1234" spans="2:26" s="191" customFormat="1" ht="15.75" hidden="1">
      <c r="B1234" s="9" t="s">
        <v>53</v>
      </c>
      <c r="C1234" s="8">
        <v>57</v>
      </c>
      <c r="D1234" s="8">
        <v>45</v>
      </c>
      <c r="E1234" s="8">
        <v>47</v>
      </c>
      <c r="F1234" s="8">
        <v>68</v>
      </c>
      <c r="G1234" s="8">
        <v>72</v>
      </c>
      <c r="H1234" s="8">
        <v>52</v>
      </c>
      <c r="I1234" s="8">
        <v>62</v>
      </c>
      <c r="J1234" s="8">
        <v>43</v>
      </c>
      <c r="K1234" s="6"/>
      <c r="L1234" s="14"/>
      <c r="U1234" s="22"/>
      <c r="V1234" s="22"/>
      <c r="W1234" s="22"/>
      <c r="X1234" s="22"/>
      <c r="Y1234" s="22"/>
      <c r="Z1234" s="22"/>
    </row>
    <row r="1235" spans="2:26" s="191" customFormat="1" ht="15.75" hidden="1">
      <c r="B1235" s="9" t="s">
        <v>64</v>
      </c>
      <c r="C1235" s="8">
        <v>58</v>
      </c>
      <c r="D1235" s="8">
        <v>44</v>
      </c>
      <c r="E1235" s="8">
        <v>46</v>
      </c>
      <c r="F1235" s="8">
        <v>71</v>
      </c>
      <c r="G1235" s="8">
        <v>73</v>
      </c>
      <c r="H1235" s="8">
        <v>54</v>
      </c>
      <c r="I1235" s="8">
        <v>62</v>
      </c>
      <c r="J1235" s="8">
        <v>43</v>
      </c>
      <c r="U1235" s="22"/>
      <c r="V1235" s="22"/>
      <c r="W1235" s="22"/>
      <c r="X1235" s="22"/>
      <c r="Y1235" s="22"/>
      <c r="Z1235" s="22"/>
    </row>
    <row r="1236" spans="2:26" s="191" customFormat="1" ht="15.75" hidden="1">
      <c r="B1236" s="9" t="s">
        <v>65</v>
      </c>
      <c r="C1236" s="8">
        <v>60</v>
      </c>
      <c r="D1236" s="8">
        <v>46</v>
      </c>
      <c r="E1236" s="8">
        <v>45</v>
      </c>
      <c r="F1236" s="8">
        <v>68</v>
      </c>
      <c r="G1236" s="8">
        <v>69</v>
      </c>
      <c r="H1236" s="8">
        <v>55</v>
      </c>
      <c r="I1236" s="8">
        <v>64</v>
      </c>
      <c r="J1236" s="8">
        <v>43</v>
      </c>
      <c r="U1236" s="22"/>
      <c r="V1236" s="22"/>
      <c r="W1236" s="22"/>
      <c r="X1236" s="22"/>
      <c r="Y1236" s="22"/>
      <c r="Z1236" s="22"/>
    </row>
    <row r="1237" spans="2:26" s="191" customFormat="1" ht="15" customHeight="1" hidden="1">
      <c r="B1237" s="24" t="s">
        <v>34</v>
      </c>
      <c r="C1237" s="40">
        <v>53</v>
      </c>
      <c r="D1237" s="8">
        <v>48</v>
      </c>
      <c r="E1237" s="8">
        <v>56</v>
      </c>
      <c r="F1237" s="8">
        <v>70</v>
      </c>
      <c r="G1237" s="8" t="e">
        <f>NA()</f>
        <v>#N/A</v>
      </c>
      <c r="H1237" s="8">
        <v>43</v>
      </c>
      <c r="I1237" s="8">
        <v>61</v>
      </c>
      <c r="J1237" s="8">
        <v>48</v>
      </c>
      <c r="U1237" s="22"/>
      <c r="V1237" s="22"/>
      <c r="W1237" s="22"/>
      <c r="X1237" s="22"/>
      <c r="Y1237" s="22"/>
      <c r="Z1237" s="22"/>
    </row>
    <row r="1238" spans="2:26" s="191" customFormat="1" ht="15.75" hidden="1">
      <c r="B1238" s="24" t="s">
        <v>60</v>
      </c>
      <c r="C1238" s="40">
        <v>45</v>
      </c>
      <c r="D1238" s="8">
        <v>41</v>
      </c>
      <c r="E1238" s="8">
        <v>43</v>
      </c>
      <c r="F1238" s="8">
        <v>77</v>
      </c>
      <c r="G1238" s="8">
        <v>56</v>
      </c>
      <c r="H1238" s="8">
        <v>41</v>
      </c>
      <c r="I1238" s="8">
        <v>48</v>
      </c>
      <c r="J1238" s="8">
        <v>41</v>
      </c>
      <c r="U1238" s="22"/>
      <c r="V1238" s="22"/>
      <c r="W1238" s="22"/>
      <c r="X1238" s="22"/>
      <c r="Y1238" s="22"/>
      <c r="Z1238" s="22"/>
    </row>
    <row r="1239" spans="2:26" s="191" customFormat="1" ht="15.75" hidden="1">
      <c r="B1239" s="24" t="s">
        <v>134</v>
      </c>
      <c r="C1239" s="8">
        <v>53</v>
      </c>
      <c r="D1239" s="8">
        <v>43</v>
      </c>
      <c r="E1239" s="8">
        <v>32</v>
      </c>
      <c r="F1239" s="8">
        <v>64</v>
      </c>
      <c r="G1239" s="8">
        <v>57</v>
      </c>
      <c r="H1239" s="8">
        <v>48</v>
      </c>
      <c r="I1239" s="8">
        <v>59</v>
      </c>
      <c r="J1239" s="8">
        <v>34</v>
      </c>
      <c r="U1239" s="22"/>
      <c r="V1239" s="22"/>
      <c r="W1239" s="22"/>
      <c r="X1239" s="22"/>
      <c r="Y1239" s="22"/>
      <c r="Z1239" s="22"/>
    </row>
    <row r="1240" spans="2:26" s="191" customFormat="1" ht="15.75" hidden="1">
      <c r="B1240" s="24" t="s">
        <v>135</v>
      </c>
      <c r="C1240" s="8">
        <v>43</v>
      </c>
      <c r="D1240" s="8">
        <v>42</v>
      </c>
      <c r="E1240" s="8">
        <v>40</v>
      </c>
      <c r="F1240" s="8">
        <v>51</v>
      </c>
      <c r="G1240" s="8" t="e">
        <f>NA()</f>
        <v>#N/A</v>
      </c>
      <c r="H1240" s="8">
        <v>40</v>
      </c>
      <c r="I1240" s="8">
        <v>45</v>
      </c>
      <c r="J1240" s="8">
        <v>37</v>
      </c>
      <c r="U1240" s="22"/>
      <c r="V1240" s="22"/>
      <c r="W1240" s="22"/>
      <c r="X1240" s="22"/>
      <c r="Y1240" s="22"/>
      <c r="Z1240" s="22"/>
    </row>
    <row r="1241" spans="2:26" s="191" customFormat="1" ht="15.75" hidden="1">
      <c r="B1241" s="24" t="s">
        <v>136</v>
      </c>
      <c r="C1241" s="8">
        <v>45</v>
      </c>
      <c r="D1241" s="8">
        <v>43</v>
      </c>
      <c r="E1241" s="8">
        <v>40</v>
      </c>
      <c r="F1241" s="8">
        <v>59</v>
      </c>
      <c r="G1241" s="8">
        <v>62</v>
      </c>
      <c r="H1241" s="8">
        <v>40</v>
      </c>
      <c r="I1241" s="8">
        <v>49</v>
      </c>
      <c r="J1241" s="8">
        <v>38</v>
      </c>
      <c r="U1241" s="22"/>
      <c r="V1241" s="22"/>
      <c r="W1241" s="22"/>
      <c r="X1241" s="22"/>
      <c r="Y1241" s="22"/>
      <c r="Z1241" s="22"/>
    </row>
    <row r="1242" spans="2:26" s="191" customFormat="1" ht="15.75" hidden="1">
      <c r="B1242" s="24" t="s">
        <v>47</v>
      </c>
      <c r="C1242" s="8">
        <v>45</v>
      </c>
      <c r="D1242" s="8">
        <v>38</v>
      </c>
      <c r="E1242" s="8">
        <v>40</v>
      </c>
      <c r="F1242" s="8">
        <v>69</v>
      </c>
      <c r="G1242" s="8">
        <v>63</v>
      </c>
      <c r="H1242" s="8">
        <v>40</v>
      </c>
      <c r="I1242" s="8">
        <v>50</v>
      </c>
      <c r="J1242" s="8">
        <v>38</v>
      </c>
      <c r="U1242" s="22"/>
      <c r="V1242" s="22"/>
      <c r="W1242" s="22"/>
      <c r="X1242" s="22"/>
      <c r="Y1242" s="22"/>
      <c r="Z1242" s="22"/>
    </row>
    <row r="1243" spans="2:26" s="191" customFormat="1" ht="15.75" hidden="1">
      <c r="B1243" s="24" t="s">
        <v>138</v>
      </c>
      <c r="C1243" s="8">
        <v>58</v>
      </c>
      <c r="D1243" s="8">
        <v>51</v>
      </c>
      <c r="E1243" s="8">
        <v>53</v>
      </c>
      <c r="F1243" s="8">
        <v>69</v>
      </c>
      <c r="G1243" s="8">
        <v>71</v>
      </c>
      <c r="H1243" s="8">
        <v>54</v>
      </c>
      <c r="I1243" s="8">
        <v>61</v>
      </c>
      <c r="J1243" s="8">
        <v>49</v>
      </c>
      <c r="U1243" s="22"/>
      <c r="V1243" s="22"/>
      <c r="W1243" s="22"/>
      <c r="X1243" s="22"/>
      <c r="Y1243" s="22"/>
      <c r="Z1243" s="22"/>
    </row>
    <row r="1244" spans="2:26" s="191" customFormat="1" ht="15.75" hidden="1">
      <c r="B1244" s="24" t="s">
        <v>139</v>
      </c>
      <c r="C1244" s="8">
        <v>35</v>
      </c>
      <c r="D1244" s="8">
        <v>34</v>
      </c>
      <c r="E1244" s="8">
        <v>35</v>
      </c>
      <c r="F1244" s="8">
        <v>64</v>
      </c>
      <c r="G1244" s="8" t="e">
        <f>NA()</f>
        <v>#N/A</v>
      </c>
      <c r="H1244" s="8">
        <v>32</v>
      </c>
      <c r="I1244" s="8">
        <v>38</v>
      </c>
      <c r="J1244" s="8">
        <v>32</v>
      </c>
      <c r="U1244" s="22"/>
      <c r="V1244" s="22"/>
      <c r="W1244" s="22"/>
      <c r="X1244" s="22"/>
      <c r="Y1244" s="22"/>
      <c r="Z1244" s="22"/>
    </row>
    <row r="1245" spans="2:26" s="191" customFormat="1" ht="15.75" hidden="1">
      <c r="B1245" s="24" t="s">
        <v>52</v>
      </c>
      <c r="C1245" s="8">
        <v>44</v>
      </c>
      <c r="D1245" s="8">
        <v>49</v>
      </c>
      <c r="E1245" s="8">
        <v>34</v>
      </c>
      <c r="F1245" s="8">
        <v>49</v>
      </c>
      <c r="G1245" s="8">
        <v>40</v>
      </c>
      <c r="H1245" s="8">
        <v>35</v>
      </c>
      <c r="I1245" s="8">
        <v>52</v>
      </c>
      <c r="J1245" s="8">
        <v>39</v>
      </c>
      <c r="U1245" s="22"/>
      <c r="V1245" s="22"/>
      <c r="W1245" s="22"/>
      <c r="X1245" s="22"/>
      <c r="Y1245" s="22"/>
      <c r="Z1245" s="22"/>
    </row>
    <row r="1246" spans="2:26" s="191" customFormat="1" ht="15.75" hidden="1">
      <c r="B1246" s="24" t="s">
        <v>141</v>
      </c>
      <c r="C1246" s="8">
        <v>68</v>
      </c>
      <c r="D1246" s="8">
        <v>51</v>
      </c>
      <c r="E1246" s="8">
        <v>50</v>
      </c>
      <c r="F1246" s="8">
        <v>76</v>
      </c>
      <c r="G1246" s="8">
        <v>71</v>
      </c>
      <c r="H1246" s="8">
        <v>63</v>
      </c>
      <c r="I1246" s="8">
        <v>74</v>
      </c>
      <c r="J1246" s="8">
        <v>41</v>
      </c>
      <c r="U1246" s="22"/>
      <c r="V1246" s="22"/>
      <c r="W1246" s="22"/>
      <c r="X1246" s="22"/>
      <c r="Y1246" s="22"/>
      <c r="Z1246" s="22"/>
    </row>
    <row r="1247" spans="2:26" s="191" customFormat="1" ht="15.75" hidden="1">
      <c r="B1247" s="24" t="s">
        <v>142</v>
      </c>
      <c r="C1247" s="8">
        <v>58</v>
      </c>
      <c r="D1247" s="8">
        <v>48</v>
      </c>
      <c r="E1247" s="8">
        <v>51</v>
      </c>
      <c r="F1247" s="8">
        <v>68</v>
      </c>
      <c r="G1247" s="8">
        <v>73</v>
      </c>
      <c r="H1247" s="8">
        <v>53</v>
      </c>
      <c r="I1247" s="8">
        <v>64</v>
      </c>
      <c r="J1247" s="8">
        <v>47</v>
      </c>
      <c r="U1247" s="22"/>
      <c r="V1247" s="22"/>
      <c r="W1247" s="22"/>
      <c r="X1247" s="22"/>
      <c r="Y1247" s="22"/>
      <c r="Z1247" s="22"/>
    </row>
    <row r="1248" spans="2:26" s="191" customFormat="1" ht="15.75" hidden="1">
      <c r="B1248" s="24" t="s">
        <v>143</v>
      </c>
      <c r="C1248" s="8">
        <v>72</v>
      </c>
      <c r="D1248" s="8">
        <v>51</v>
      </c>
      <c r="E1248" s="8">
        <v>48</v>
      </c>
      <c r="F1248" s="8">
        <v>77</v>
      </c>
      <c r="G1248" s="8">
        <v>82</v>
      </c>
      <c r="H1248" s="8">
        <v>68</v>
      </c>
      <c r="I1248" s="8">
        <v>76</v>
      </c>
      <c r="J1248" s="8">
        <v>44</v>
      </c>
      <c r="U1248" s="22"/>
      <c r="V1248" s="22"/>
      <c r="W1248" s="22"/>
      <c r="X1248" s="22"/>
      <c r="Y1248" s="22"/>
      <c r="Z1248" s="22"/>
    </row>
    <row r="1249" spans="2:26" s="191" customFormat="1" ht="15.75" hidden="1">
      <c r="B1249" s="24" t="s">
        <v>144</v>
      </c>
      <c r="C1249" s="8">
        <v>69</v>
      </c>
      <c r="D1249" s="8">
        <v>52</v>
      </c>
      <c r="E1249" s="8">
        <v>57</v>
      </c>
      <c r="F1249" s="8">
        <v>81</v>
      </c>
      <c r="G1249" s="8">
        <v>69</v>
      </c>
      <c r="H1249" s="8">
        <v>64</v>
      </c>
      <c r="I1249" s="8">
        <v>74</v>
      </c>
      <c r="J1249" s="8">
        <v>51</v>
      </c>
      <c r="U1249" s="22"/>
      <c r="V1249" s="22"/>
      <c r="W1249" s="22"/>
      <c r="X1249" s="22"/>
      <c r="Y1249" s="22"/>
      <c r="Z1249" s="22"/>
    </row>
    <row r="1250" spans="2:26" s="191" customFormat="1" ht="15.75" hidden="1">
      <c r="B1250" s="24" t="s">
        <v>145</v>
      </c>
      <c r="C1250" s="8">
        <v>52</v>
      </c>
      <c r="D1250" s="8">
        <v>48</v>
      </c>
      <c r="E1250" s="8">
        <v>52</v>
      </c>
      <c r="F1250" s="8">
        <v>54</v>
      </c>
      <c r="G1250" s="8">
        <v>48</v>
      </c>
      <c r="H1250" s="8">
        <v>46</v>
      </c>
      <c r="I1250" s="8">
        <v>58</v>
      </c>
      <c r="J1250" s="8">
        <v>36</v>
      </c>
      <c r="U1250" s="22"/>
      <c r="V1250" s="22"/>
      <c r="W1250" s="22"/>
      <c r="X1250" s="22"/>
      <c r="Y1250" s="22"/>
      <c r="Z1250" s="22"/>
    </row>
    <row r="1251" spans="2:26" s="191" customFormat="1" ht="15.75" hidden="1">
      <c r="B1251" s="14" t="s">
        <v>48</v>
      </c>
      <c r="C1251" s="6"/>
      <c r="D1251" s="6"/>
      <c r="E1251" s="6"/>
      <c r="F1251" s="6"/>
      <c r="G1251" s="6"/>
      <c r="H1251" s="6"/>
      <c r="I1251" s="6"/>
      <c r="J1251" s="6"/>
      <c r="K1251" s="6"/>
      <c r="L1251" s="14"/>
      <c r="U1251" s="22"/>
      <c r="V1251" s="22"/>
      <c r="W1251" s="22"/>
      <c r="X1251" s="22"/>
      <c r="Y1251" s="22"/>
      <c r="Z1251" s="22"/>
    </row>
    <row r="1252" spans="2:26" s="27" customFormat="1" ht="15.75" hidden="1">
      <c r="B1252" s="14"/>
      <c r="C1252" s="6"/>
      <c r="D1252" s="6"/>
      <c r="E1252" s="6"/>
      <c r="F1252" s="6"/>
      <c r="G1252" s="6"/>
      <c r="H1252" s="6"/>
      <c r="I1252" s="6"/>
      <c r="J1252" s="36"/>
      <c r="K1252" s="36"/>
      <c r="L1252" s="26"/>
      <c r="U1252" s="22"/>
      <c r="V1252" s="22"/>
      <c r="W1252" s="22"/>
      <c r="X1252" s="22"/>
      <c r="Y1252" s="22"/>
      <c r="Z1252" s="22"/>
    </row>
    <row r="1253" spans="2:26" s="191" customFormat="1" ht="15" customHeight="1" hidden="1">
      <c r="B1253" s="380" t="s">
        <v>186</v>
      </c>
      <c r="C1253" s="380"/>
      <c r="D1253" s="380"/>
      <c r="E1253" s="380"/>
      <c r="F1253" s="380"/>
      <c r="G1253" s="380"/>
      <c r="H1253" s="380"/>
      <c r="I1253" s="380"/>
      <c r="J1253" s="380"/>
      <c r="K1253" s="380"/>
      <c r="L1253" s="380"/>
      <c r="M1253" s="320"/>
      <c r="U1253" s="22"/>
      <c r="V1253" s="22"/>
      <c r="W1253" s="22"/>
      <c r="X1253" s="22"/>
      <c r="Y1253" s="22"/>
      <c r="Z1253" s="22"/>
    </row>
    <row r="1254" spans="2:26" s="191" customFormat="1" ht="15" customHeight="1" hidden="1">
      <c r="B1254" s="10"/>
      <c r="C1254" s="10" t="s">
        <v>51</v>
      </c>
      <c r="D1254" s="10" t="s">
        <v>62</v>
      </c>
      <c r="E1254" s="10" t="s">
        <v>157</v>
      </c>
      <c r="F1254" s="10" t="s">
        <v>63</v>
      </c>
      <c r="G1254" s="10" t="s">
        <v>101</v>
      </c>
      <c r="H1254" s="10" t="s">
        <v>100</v>
      </c>
      <c r="I1254" s="10" t="s">
        <v>97</v>
      </c>
      <c r="J1254" s="10" t="s">
        <v>92</v>
      </c>
      <c r="U1254" s="22"/>
      <c r="V1254" s="22"/>
      <c r="W1254" s="22"/>
      <c r="X1254" s="22"/>
      <c r="Y1254" s="22"/>
      <c r="Z1254" s="22"/>
    </row>
    <row r="1255" spans="2:26" s="191" customFormat="1" ht="15.75" hidden="1">
      <c r="B1255" s="9" t="s">
        <v>53</v>
      </c>
      <c r="C1255" s="8">
        <v>52</v>
      </c>
      <c r="D1255" s="8">
        <v>38</v>
      </c>
      <c r="E1255" s="8">
        <v>41</v>
      </c>
      <c r="F1255" s="8">
        <v>63</v>
      </c>
      <c r="G1255" s="8">
        <v>68</v>
      </c>
      <c r="H1255" s="8">
        <v>47</v>
      </c>
      <c r="I1255" s="8">
        <v>57</v>
      </c>
      <c r="J1255" s="8">
        <v>37</v>
      </c>
      <c r="K1255" s="6"/>
      <c r="L1255" s="14"/>
      <c r="U1255" s="22"/>
      <c r="V1255" s="22"/>
      <c r="W1255" s="22"/>
      <c r="X1255" s="22"/>
      <c r="Y1255" s="22"/>
      <c r="Z1255" s="22"/>
    </row>
    <row r="1256" spans="2:26" s="191" customFormat="1" ht="15.75" hidden="1">
      <c r="B1256" s="9" t="s">
        <v>64</v>
      </c>
      <c r="C1256" s="8">
        <v>55</v>
      </c>
      <c r="D1256" s="8">
        <v>40</v>
      </c>
      <c r="E1256" s="8">
        <v>40</v>
      </c>
      <c r="F1256" s="8">
        <v>68</v>
      </c>
      <c r="G1256" s="8">
        <v>70</v>
      </c>
      <c r="H1256" s="8">
        <v>50</v>
      </c>
      <c r="I1256" s="8">
        <v>59</v>
      </c>
      <c r="J1256" s="8">
        <v>38</v>
      </c>
      <c r="U1256" s="22"/>
      <c r="V1256" s="22"/>
      <c r="W1256" s="22"/>
      <c r="X1256" s="22"/>
      <c r="Y1256" s="22"/>
      <c r="Z1256" s="22"/>
    </row>
    <row r="1257" spans="2:26" s="191" customFormat="1" ht="15.75" hidden="1">
      <c r="B1257" s="9" t="s">
        <v>65</v>
      </c>
      <c r="C1257" s="8">
        <v>55</v>
      </c>
      <c r="D1257" s="8">
        <v>38</v>
      </c>
      <c r="E1257" s="8">
        <v>39</v>
      </c>
      <c r="F1257" s="8">
        <v>63</v>
      </c>
      <c r="G1257" s="8">
        <v>62</v>
      </c>
      <c r="H1257" s="8">
        <v>50</v>
      </c>
      <c r="I1257" s="8">
        <v>60</v>
      </c>
      <c r="J1257" s="8">
        <v>35</v>
      </c>
      <c r="U1257" s="22"/>
      <c r="V1257" s="22"/>
      <c r="W1257" s="22"/>
      <c r="X1257" s="22"/>
      <c r="Y1257" s="22"/>
      <c r="Z1257" s="22"/>
    </row>
    <row r="1258" spans="2:26" s="191" customFormat="1" ht="15" customHeight="1" hidden="1">
      <c r="B1258" s="24" t="s">
        <v>34</v>
      </c>
      <c r="C1258" s="40">
        <v>45</v>
      </c>
      <c r="D1258" s="8">
        <v>40</v>
      </c>
      <c r="E1258" s="8">
        <v>40</v>
      </c>
      <c r="F1258" s="8">
        <v>61</v>
      </c>
      <c r="G1258" s="8">
        <v>57</v>
      </c>
      <c r="H1258" s="8">
        <v>43</v>
      </c>
      <c r="I1258" s="8">
        <v>48</v>
      </c>
      <c r="J1258" s="8">
        <v>34</v>
      </c>
      <c r="U1258" s="22"/>
      <c r="V1258" s="22"/>
      <c r="W1258" s="22"/>
      <c r="X1258" s="22"/>
      <c r="Y1258" s="22"/>
      <c r="Z1258" s="22"/>
    </row>
    <row r="1259" spans="2:26" s="191" customFormat="1" ht="15.75" hidden="1">
      <c r="B1259" s="24" t="s">
        <v>60</v>
      </c>
      <c r="C1259" s="40">
        <v>40</v>
      </c>
      <c r="D1259" s="8">
        <v>37</v>
      </c>
      <c r="E1259" s="8">
        <v>37</v>
      </c>
      <c r="F1259" s="8">
        <v>69</v>
      </c>
      <c r="G1259" s="8">
        <v>56</v>
      </c>
      <c r="H1259" s="8">
        <v>36</v>
      </c>
      <c r="I1259" s="8">
        <v>42</v>
      </c>
      <c r="J1259" s="8">
        <v>35</v>
      </c>
      <c r="U1259" s="22"/>
      <c r="V1259" s="22"/>
      <c r="W1259" s="22"/>
      <c r="X1259" s="22"/>
      <c r="Y1259" s="22"/>
      <c r="Z1259" s="22"/>
    </row>
    <row r="1260" spans="2:26" s="191" customFormat="1" ht="15.75" hidden="1">
      <c r="B1260" s="24" t="s">
        <v>134</v>
      </c>
      <c r="C1260" s="8">
        <v>48</v>
      </c>
      <c r="D1260" s="8">
        <v>29</v>
      </c>
      <c r="E1260" s="8">
        <v>30</v>
      </c>
      <c r="F1260" s="8">
        <v>55</v>
      </c>
      <c r="G1260" s="8">
        <v>57</v>
      </c>
      <c r="H1260" s="8">
        <v>43</v>
      </c>
      <c r="I1260" s="8">
        <v>51</v>
      </c>
      <c r="J1260" s="8">
        <v>29</v>
      </c>
      <c r="U1260" s="22"/>
      <c r="V1260" s="22"/>
      <c r="W1260" s="22"/>
      <c r="X1260" s="22"/>
      <c r="Y1260" s="22"/>
      <c r="Z1260" s="22"/>
    </row>
    <row r="1261" spans="2:26" s="191" customFormat="1" ht="15.75" hidden="1">
      <c r="B1261" s="24" t="s">
        <v>135</v>
      </c>
      <c r="C1261" s="8">
        <v>41</v>
      </c>
      <c r="D1261" s="8">
        <v>40</v>
      </c>
      <c r="E1261" s="8">
        <v>31</v>
      </c>
      <c r="F1261" s="8">
        <v>54</v>
      </c>
      <c r="G1261" s="8" t="e">
        <f>NA()</f>
        <v>#N/A</v>
      </c>
      <c r="H1261" s="8">
        <v>33</v>
      </c>
      <c r="I1261" s="8">
        <v>46</v>
      </c>
      <c r="J1261" s="8">
        <v>31</v>
      </c>
      <c r="U1261" s="22"/>
      <c r="V1261" s="22"/>
      <c r="W1261" s="22"/>
      <c r="X1261" s="22"/>
      <c r="Y1261" s="22"/>
      <c r="Z1261" s="22"/>
    </row>
    <row r="1262" spans="2:26" s="191" customFormat="1" ht="15.75" hidden="1">
      <c r="B1262" s="24" t="s">
        <v>136</v>
      </c>
      <c r="C1262" s="8">
        <v>49</v>
      </c>
      <c r="D1262" s="8">
        <v>47</v>
      </c>
      <c r="E1262" s="8">
        <v>39</v>
      </c>
      <c r="F1262" s="8">
        <v>70</v>
      </c>
      <c r="G1262" s="8">
        <v>70</v>
      </c>
      <c r="H1262" s="8">
        <v>42</v>
      </c>
      <c r="I1262" s="8">
        <v>55</v>
      </c>
      <c r="J1262" s="8">
        <v>41</v>
      </c>
      <c r="U1262" s="22"/>
      <c r="V1262" s="22"/>
      <c r="W1262" s="22"/>
      <c r="X1262" s="22"/>
      <c r="Y1262" s="22"/>
      <c r="Z1262" s="22"/>
    </row>
    <row r="1263" spans="2:26" s="191" customFormat="1" ht="15.75" hidden="1">
      <c r="B1263" s="24" t="s">
        <v>47</v>
      </c>
      <c r="C1263" s="8">
        <v>38</v>
      </c>
      <c r="D1263" s="8">
        <v>29</v>
      </c>
      <c r="E1263" s="8">
        <v>31</v>
      </c>
      <c r="F1263" s="8">
        <v>62</v>
      </c>
      <c r="G1263" s="8">
        <v>59</v>
      </c>
      <c r="H1263" s="8">
        <v>33</v>
      </c>
      <c r="I1263" s="8">
        <v>42</v>
      </c>
      <c r="J1263" s="8">
        <v>29</v>
      </c>
      <c r="U1263" s="22"/>
      <c r="V1263" s="22"/>
      <c r="W1263" s="22"/>
      <c r="X1263" s="22"/>
      <c r="Y1263" s="22"/>
      <c r="Z1263" s="22"/>
    </row>
    <row r="1264" spans="2:26" s="191" customFormat="1" ht="15.75" hidden="1">
      <c r="B1264" s="24" t="s">
        <v>138</v>
      </c>
      <c r="C1264" s="8">
        <v>49</v>
      </c>
      <c r="D1264" s="8">
        <v>35</v>
      </c>
      <c r="E1264" s="8">
        <v>40</v>
      </c>
      <c r="F1264" s="8">
        <v>70</v>
      </c>
      <c r="G1264" s="8">
        <v>70</v>
      </c>
      <c r="H1264" s="8">
        <v>46</v>
      </c>
      <c r="I1264" s="8">
        <v>52</v>
      </c>
      <c r="J1264" s="8">
        <v>39</v>
      </c>
      <c r="U1264" s="22"/>
      <c r="V1264" s="22"/>
      <c r="W1264" s="22"/>
      <c r="X1264" s="22"/>
      <c r="Y1264" s="22"/>
      <c r="Z1264" s="22"/>
    </row>
    <row r="1265" spans="2:26" s="191" customFormat="1" ht="15.75" hidden="1">
      <c r="B1265" s="24" t="s">
        <v>139</v>
      </c>
      <c r="C1265" s="8">
        <v>29</v>
      </c>
      <c r="D1265" s="8">
        <v>30</v>
      </c>
      <c r="E1265" s="8">
        <v>24</v>
      </c>
      <c r="F1265" s="8">
        <v>31</v>
      </c>
      <c r="G1265" s="8" t="e">
        <f>NA()</f>
        <v>#N/A</v>
      </c>
      <c r="H1265" s="8">
        <v>26</v>
      </c>
      <c r="I1265" s="8">
        <v>32</v>
      </c>
      <c r="J1265" s="8">
        <v>22</v>
      </c>
      <c r="U1265" s="22"/>
      <c r="V1265" s="22"/>
      <c r="W1265" s="22"/>
      <c r="X1265" s="22"/>
      <c r="Y1265" s="22"/>
      <c r="Z1265" s="22"/>
    </row>
    <row r="1266" spans="2:26" s="191" customFormat="1" ht="15.75" hidden="1">
      <c r="B1266" s="24" t="s">
        <v>52</v>
      </c>
      <c r="C1266" s="8">
        <v>42</v>
      </c>
      <c r="D1266" s="8">
        <v>37</v>
      </c>
      <c r="E1266" s="8">
        <v>37</v>
      </c>
      <c r="F1266" s="8">
        <v>45</v>
      </c>
      <c r="G1266" s="8" t="e">
        <f>NA()</f>
        <v>#N/A</v>
      </c>
      <c r="H1266" s="8">
        <v>40</v>
      </c>
      <c r="I1266" s="8">
        <v>44</v>
      </c>
      <c r="J1266" s="8">
        <v>30</v>
      </c>
      <c r="U1266" s="22"/>
      <c r="V1266" s="22"/>
      <c r="W1266" s="22"/>
      <c r="X1266" s="22"/>
      <c r="Y1266" s="22"/>
      <c r="Z1266" s="22"/>
    </row>
    <row r="1267" spans="2:26" s="191" customFormat="1" ht="15.75" hidden="1">
      <c r="B1267" s="24" t="s">
        <v>141</v>
      </c>
      <c r="C1267" s="8">
        <v>72</v>
      </c>
      <c r="D1267" s="8">
        <v>51</v>
      </c>
      <c r="E1267" s="8">
        <v>58</v>
      </c>
      <c r="F1267" s="8">
        <v>78</v>
      </c>
      <c r="G1267" s="8">
        <v>84</v>
      </c>
      <c r="H1267" s="8">
        <v>67</v>
      </c>
      <c r="I1267" s="8">
        <v>77</v>
      </c>
      <c r="J1267" s="8">
        <v>50</v>
      </c>
      <c r="U1267" s="22"/>
      <c r="V1267" s="22"/>
      <c r="W1267" s="22"/>
      <c r="X1267" s="22"/>
      <c r="Y1267" s="22"/>
      <c r="Z1267" s="22"/>
    </row>
    <row r="1268" spans="2:26" s="191" customFormat="1" ht="15.75" hidden="1">
      <c r="B1268" s="24" t="s">
        <v>142</v>
      </c>
      <c r="C1268" s="8">
        <v>57</v>
      </c>
      <c r="D1268" s="8">
        <v>46</v>
      </c>
      <c r="E1268" s="8">
        <v>46</v>
      </c>
      <c r="F1268" s="8">
        <v>67</v>
      </c>
      <c r="G1268" s="8">
        <v>76</v>
      </c>
      <c r="H1268" s="8">
        <v>51</v>
      </c>
      <c r="I1268" s="8">
        <v>61</v>
      </c>
      <c r="J1268" s="8">
        <v>44</v>
      </c>
      <c r="U1268" s="22"/>
      <c r="V1268" s="22"/>
      <c r="W1268" s="22"/>
      <c r="X1268" s="22"/>
      <c r="Y1268" s="22"/>
      <c r="Z1268" s="22"/>
    </row>
    <row r="1269" spans="2:26" s="191" customFormat="1" ht="15.75" hidden="1">
      <c r="B1269" s="24" t="s">
        <v>143</v>
      </c>
      <c r="C1269" s="8">
        <v>66</v>
      </c>
      <c r="D1269" s="8">
        <v>47</v>
      </c>
      <c r="E1269" s="8">
        <v>43</v>
      </c>
      <c r="F1269" s="8">
        <v>70</v>
      </c>
      <c r="G1269" s="8">
        <v>75</v>
      </c>
      <c r="H1269" s="8">
        <v>60</v>
      </c>
      <c r="I1269" s="8">
        <v>73</v>
      </c>
      <c r="J1269" s="8">
        <v>39</v>
      </c>
      <c r="U1269" s="22"/>
      <c r="V1269" s="22"/>
      <c r="W1269" s="22"/>
      <c r="X1269" s="22"/>
      <c r="Y1269" s="22"/>
      <c r="Z1269" s="22"/>
    </row>
    <row r="1270" spans="2:26" s="191" customFormat="1" ht="15.75" hidden="1">
      <c r="B1270" s="24" t="s">
        <v>144</v>
      </c>
      <c r="C1270" s="8">
        <v>70</v>
      </c>
      <c r="D1270" s="8">
        <v>56</v>
      </c>
      <c r="E1270" s="8">
        <v>51</v>
      </c>
      <c r="F1270" s="8">
        <v>83</v>
      </c>
      <c r="G1270" s="8">
        <v>68</v>
      </c>
      <c r="H1270" s="8">
        <v>66</v>
      </c>
      <c r="I1270" s="8">
        <v>73</v>
      </c>
      <c r="J1270" s="8">
        <v>50</v>
      </c>
      <c r="U1270" s="22"/>
      <c r="V1270" s="22"/>
      <c r="W1270" s="22"/>
      <c r="X1270" s="22"/>
      <c r="Y1270" s="22"/>
      <c r="Z1270" s="22"/>
    </row>
    <row r="1271" spans="2:26" s="191" customFormat="1" ht="15.75" hidden="1">
      <c r="B1271" s="24" t="s">
        <v>145</v>
      </c>
      <c r="C1271" s="8">
        <v>61</v>
      </c>
      <c r="D1271" s="8">
        <v>55</v>
      </c>
      <c r="E1271" s="8">
        <v>50</v>
      </c>
      <c r="F1271" s="8">
        <v>64</v>
      </c>
      <c r="G1271" s="8">
        <v>68</v>
      </c>
      <c r="H1271" s="8">
        <v>53</v>
      </c>
      <c r="I1271" s="8">
        <v>68</v>
      </c>
      <c r="J1271" s="8">
        <v>48</v>
      </c>
      <c r="U1271" s="22"/>
      <c r="V1271" s="22"/>
      <c r="W1271" s="22"/>
      <c r="X1271" s="22"/>
      <c r="Y1271" s="22"/>
      <c r="Z1271" s="22"/>
    </row>
    <row r="1272" spans="2:26" s="191" customFormat="1" ht="15.75" hidden="1">
      <c r="B1272" s="14" t="s">
        <v>49</v>
      </c>
      <c r="C1272" s="6"/>
      <c r="D1272" s="6"/>
      <c r="E1272" s="6"/>
      <c r="F1272" s="6"/>
      <c r="G1272" s="6"/>
      <c r="H1272" s="6"/>
      <c r="I1272" s="6"/>
      <c r="J1272" s="6"/>
      <c r="K1272" s="6"/>
      <c r="L1272" s="14"/>
      <c r="U1272" s="22"/>
      <c r="V1272" s="22"/>
      <c r="W1272" s="22"/>
      <c r="X1272" s="22"/>
      <c r="Y1272" s="22"/>
      <c r="Z1272" s="22"/>
    </row>
    <row r="1273" spans="2:26" s="27" customFormat="1" ht="15.75" hidden="1">
      <c r="B1273" s="14"/>
      <c r="C1273" s="6"/>
      <c r="D1273" s="6"/>
      <c r="E1273" s="6"/>
      <c r="F1273" s="6"/>
      <c r="G1273" s="6"/>
      <c r="H1273" s="6"/>
      <c r="I1273" s="6"/>
      <c r="J1273" s="36"/>
      <c r="K1273" s="36"/>
      <c r="L1273" s="26"/>
      <c r="U1273" s="22"/>
      <c r="V1273" s="22"/>
      <c r="W1273" s="22"/>
      <c r="X1273" s="22"/>
      <c r="Y1273" s="22"/>
      <c r="Z1273" s="22"/>
    </row>
    <row r="1274" spans="2:26" s="191" customFormat="1" ht="15" customHeight="1" hidden="1">
      <c r="B1274" s="380" t="s">
        <v>187</v>
      </c>
      <c r="C1274" s="380"/>
      <c r="D1274" s="380"/>
      <c r="E1274" s="380"/>
      <c r="F1274" s="380"/>
      <c r="G1274" s="380"/>
      <c r="H1274" s="380"/>
      <c r="I1274" s="380"/>
      <c r="J1274" s="380"/>
      <c r="K1274" s="380"/>
      <c r="L1274" s="380"/>
      <c r="M1274" s="320"/>
      <c r="U1274" s="22"/>
      <c r="V1274" s="22"/>
      <c r="W1274" s="22"/>
      <c r="X1274" s="22"/>
      <c r="Y1274" s="22"/>
      <c r="Z1274" s="22"/>
    </row>
    <row r="1275" spans="2:26" s="191" customFormat="1" ht="15" customHeight="1" hidden="1">
      <c r="B1275" s="10"/>
      <c r="C1275" s="10" t="s">
        <v>51</v>
      </c>
      <c r="D1275" s="10" t="s">
        <v>62</v>
      </c>
      <c r="E1275" s="10" t="s">
        <v>157</v>
      </c>
      <c r="F1275" s="10" t="s">
        <v>63</v>
      </c>
      <c r="G1275" s="10" t="s">
        <v>101</v>
      </c>
      <c r="H1275" s="10" t="s">
        <v>100</v>
      </c>
      <c r="I1275" s="10" t="s">
        <v>97</v>
      </c>
      <c r="J1275" s="10" t="s">
        <v>92</v>
      </c>
      <c r="U1275" s="22"/>
      <c r="V1275" s="22"/>
      <c r="W1275" s="22"/>
      <c r="X1275" s="22"/>
      <c r="Y1275" s="22"/>
      <c r="Z1275" s="22"/>
    </row>
    <row r="1276" spans="2:26" s="191" customFormat="1" ht="15.75" hidden="1">
      <c r="B1276" s="9" t="s">
        <v>53</v>
      </c>
      <c r="C1276" s="8">
        <v>40</v>
      </c>
      <c r="D1276" s="8">
        <v>28</v>
      </c>
      <c r="E1276" s="8">
        <v>31</v>
      </c>
      <c r="F1276" s="8">
        <v>49</v>
      </c>
      <c r="G1276" s="8">
        <v>57</v>
      </c>
      <c r="H1276" s="8">
        <v>33</v>
      </c>
      <c r="I1276" s="8">
        <v>46</v>
      </c>
      <c r="J1276" s="8">
        <v>28</v>
      </c>
      <c r="K1276" s="6"/>
      <c r="L1276" s="14"/>
      <c r="U1276" s="22"/>
      <c r="V1276" s="22"/>
      <c r="W1276" s="22"/>
      <c r="X1276" s="22"/>
      <c r="Y1276" s="22"/>
      <c r="Z1276" s="22"/>
    </row>
    <row r="1277" spans="2:26" s="191" customFormat="1" ht="15.75" hidden="1">
      <c r="B1277" s="9" t="s">
        <v>64</v>
      </c>
      <c r="C1277" s="8">
        <v>42</v>
      </c>
      <c r="D1277" s="8">
        <v>29</v>
      </c>
      <c r="E1277" s="8">
        <v>27</v>
      </c>
      <c r="F1277" s="8">
        <v>54</v>
      </c>
      <c r="G1277" s="8">
        <v>60</v>
      </c>
      <c r="H1277" s="8">
        <v>36</v>
      </c>
      <c r="I1277" s="8">
        <v>48</v>
      </c>
      <c r="J1277" s="8">
        <v>26</v>
      </c>
      <c r="U1277" s="22"/>
      <c r="V1277" s="22"/>
      <c r="W1277" s="22"/>
      <c r="X1277" s="22"/>
      <c r="Y1277" s="22"/>
      <c r="Z1277" s="22"/>
    </row>
    <row r="1278" spans="2:26" s="191" customFormat="1" ht="15.75" hidden="1">
      <c r="B1278" s="9" t="s">
        <v>65</v>
      </c>
      <c r="C1278" s="8">
        <v>42</v>
      </c>
      <c r="D1278" s="8">
        <v>31</v>
      </c>
      <c r="E1278" s="8">
        <v>30</v>
      </c>
      <c r="F1278" s="8">
        <v>48</v>
      </c>
      <c r="G1278" s="8">
        <v>53</v>
      </c>
      <c r="H1278" s="8">
        <v>36</v>
      </c>
      <c r="I1278" s="8">
        <v>48</v>
      </c>
      <c r="J1278" s="8">
        <v>27</v>
      </c>
      <c r="U1278" s="22"/>
      <c r="V1278" s="22"/>
      <c r="W1278" s="22"/>
      <c r="X1278" s="22"/>
      <c r="Y1278" s="22"/>
      <c r="Z1278" s="22"/>
    </row>
    <row r="1279" spans="2:26" s="191" customFormat="1" ht="15" customHeight="1" hidden="1">
      <c r="B1279" s="24" t="s">
        <v>34</v>
      </c>
      <c r="C1279" s="40">
        <v>35</v>
      </c>
      <c r="D1279" s="8">
        <v>30</v>
      </c>
      <c r="E1279" s="8">
        <v>31</v>
      </c>
      <c r="F1279" s="8">
        <v>53</v>
      </c>
      <c r="G1279" s="8">
        <v>45</v>
      </c>
      <c r="H1279" s="8">
        <v>25</v>
      </c>
      <c r="I1279" s="8">
        <v>44</v>
      </c>
      <c r="J1279" s="8">
        <v>29</v>
      </c>
      <c r="U1279" s="22"/>
      <c r="V1279" s="22"/>
      <c r="W1279" s="22"/>
      <c r="X1279" s="22"/>
      <c r="Y1279" s="22"/>
      <c r="Z1279" s="22"/>
    </row>
    <row r="1280" spans="2:26" s="191" customFormat="1" ht="15.75" hidden="1">
      <c r="B1280" s="24" t="s">
        <v>60</v>
      </c>
      <c r="C1280" s="40">
        <v>26</v>
      </c>
      <c r="D1280" s="8">
        <v>24</v>
      </c>
      <c r="E1280" s="8">
        <v>22</v>
      </c>
      <c r="F1280" s="8">
        <v>54</v>
      </c>
      <c r="G1280" s="8">
        <v>53</v>
      </c>
      <c r="H1280" s="8">
        <v>21</v>
      </c>
      <c r="I1280" s="8">
        <v>30</v>
      </c>
      <c r="J1280" s="8">
        <v>21</v>
      </c>
      <c r="U1280" s="22"/>
      <c r="V1280" s="22"/>
      <c r="W1280" s="22"/>
      <c r="X1280" s="22"/>
      <c r="Y1280" s="22"/>
      <c r="Z1280" s="22"/>
    </row>
    <row r="1281" spans="2:26" s="191" customFormat="1" ht="15.75" hidden="1">
      <c r="B1281" s="24" t="s">
        <v>134</v>
      </c>
      <c r="C1281" s="8">
        <v>24</v>
      </c>
      <c r="D1281" s="8">
        <v>17</v>
      </c>
      <c r="E1281" s="8">
        <v>18</v>
      </c>
      <c r="F1281" s="8">
        <v>28</v>
      </c>
      <c r="G1281" s="8">
        <v>38</v>
      </c>
      <c r="H1281" s="8">
        <v>19</v>
      </c>
      <c r="I1281" s="8">
        <v>30</v>
      </c>
      <c r="J1281" s="8">
        <v>15</v>
      </c>
      <c r="U1281" s="22"/>
      <c r="V1281" s="22"/>
      <c r="W1281" s="22"/>
      <c r="X1281" s="22"/>
      <c r="Y1281" s="22"/>
      <c r="Z1281" s="22"/>
    </row>
    <row r="1282" spans="2:26" s="191" customFormat="1" ht="15.75" hidden="1">
      <c r="B1282" s="24" t="s">
        <v>135</v>
      </c>
      <c r="C1282" s="8">
        <v>37</v>
      </c>
      <c r="D1282" s="8">
        <v>36</v>
      </c>
      <c r="E1282" s="8">
        <v>28</v>
      </c>
      <c r="F1282" s="8">
        <v>48</v>
      </c>
      <c r="G1282" s="8" t="e">
        <f>NA()</f>
        <v>#N/A</v>
      </c>
      <c r="H1282" s="8">
        <v>24</v>
      </c>
      <c r="I1282" s="8">
        <v>47</v>
      </c>
      <c r="J1282" s="8">
        <v>34</v>
      </c>
      <c r="U1282" s="22"/>
      <c r="V1282" s="22"/>
      <c r="W1282" s="22"/>
      <c r="X1282" s="22"/>
      <c r="Y1282" s="22"/>
      <c r="Z1282" s="22"/>
    </row>
    <row r="1283" spans="2:26" s="191" customFormat="1" ht="15.75" hidden="1">
      <c r="B1283" s="24" t="s">
        <v>136</v>
      </c>
      <c r="C1283" s="8">
        <v>35</v>
      </c>
      <c r="D1283" s="8">
        <v>30</v>
      </c>
      <c r="E1283" s="8">
        <v>28</v>
      </c>
      <c r="F1283" s="8">
        <v>55</v>
      </c>
      <c r="G1283" s="8">
        <v>44</v>
      </c>
      <c r="H1283" s="8">
        <v>24</v>
      </c>
      <c r="I1283" s="8">
        <v>45</v>
      </c>
      <c r="J1283" s="8">
        <v>28</v>
      </c>
      <c r="U1283" s="22"/>
      <c r="V1283" s="22"/>
      <c r="W1283" s="22"/>
      <c r="X1283" s="22"/>
      <c r="Y1283" s="22"/>
      <c r="Z1283" s="22"/>
    </row>
    <row r="1284" spans="2:26" s="191" customFormat="1" ht="15.75" hidden="1">
      <c r="B1284" s="24" t="s">
        <v>47</v>
      </c>
      <c r="C1284" s="8">
        <v>29</v>
      </c>
      <c r="D1284" s="8">
        <v>23</v>
      </c>
      <c r="E1284" s="8">
        <v>25</v>
      </c>
      <c r="F1284" s="8">
        <v>44</v>
      </c>
      <c r="G1284" s="8">
        <v>45</v>
      </c>
      <c r="H1284" s="8">
        <v>25</v>
      </c>
      <c r="I1284" s="8">
        <v>33</v>
      </c>
      <c r="J1284" s="8">
        <v>24</v>
      </c>
      <c r="U1284" s="22"/>
      <c r="V1284" s="22"/>
      <c r="W1284" s="22"/>
      <c r="X1284" s="22"/>
      <c r="Y1284" s="22"/>
      <c r="Z1284" s="22"/>
    </row>
    <row r="1285" spans="2:26" s="191" customFormat="1" ht="15.75" hidden="1">
      <c r="B1285" s="24" t="s">
        <v>138</v>
      </c>
      <c r="C1285" s="8">
        <v>38</v>
      </c>
      <c r="D1285" s="8">
        <v>31</v>
      </c>
      <c r="E1285" s="8">
        <v>28</v>
      </c>
      <c r="F1285" s="8">
        <v>55</v>
      </c>
      <c r="G1285" s="8">
        <v>54</v>
      </c>
      <c r="H1285" s="8">
        <v>31</v>
      </c>
      <c r="I1285" s="8">
        <v>45</v>
      </c>
      <c r="J1285" s="8">
        <v>30</v>
      </c>
      <c r="U1285" s="22"/>
      <c r="V1285" s="22"/>
      <c r="W1285" s="22"/>
      <c r="X1285" s="22"/>
      <c r="Y1285" s="22"/>
      <c r="Z1285" s="22"/>
    </row>
    <row r="1286" spans="2:26" s="191" customFormat="1" ht="15.75" hidden="1">
      <c r="B1286" s="24" t="s">
        <v>139</v>
      </c>
      <c r="C1286" s="8">
        <v>17</v>
      </c>
      <c r="D1286" s="8">
        <v>17</v>
      </c>
      <c r="E1286" s="8">
        <v>21</v>
      </c>
      <c r="F1286" s="8">
        <v>7</v>
      </c>
      <c r="G1286" s="8" t="e">
        <f>NA()</f>
        <v>#N/A</v>
      </c>
      <c r="H1286" s="8">
        <v>12</v>
      </c>
      <c r="I1286" s="8">
        <v>20</v>
      </c>
      <c r="J1286" s="8">
        <v>17</v>
      </c>
      <c r="U1286" s="22"/>
      <c r="V1286" s="22"/>
      <c r="W1286" s="22"/>
      <c r="X1286" s="22"/>
      <c r="Y1286" s="22"/>
      <c r="Z1286" s="22"/>
    </row>
    <row r="1287" spans="2:26" s="191" customFormat="1" ht="15.75" hidden="1">
      <c r="B1287" s="24" t="s">
        <v>52</v>
      </c>
      <c r="C1287" s="8">
        <v>32</v>
      </c>
      <c r="D1287" s="8">
        <v>50</v>
      </c>
      <c r="E1287" s="8">
        <v>23</v>
      </c>
      <c r="F1287" s="8">
        <v>34</v>
      </c>
      <c r="G1287" s="8" t="e">
        <f>NA()</f>
        <v>#N/A</v>
      </c>
      <c r="H1287" s="8">
        <v>27</v>
      </c>
      <c r="I1287" s="8">
        <v>36</v>
      </c>
      <c r="J1287" s="8">
        <v>20</v>
      </c>
      <c r="U1287" s="22"/>
      <c r="V1287" s="22"/>
      <c r="W1287" s="22"/>
      <c r="X1287" s="22"/>
      <c r="Y1287" s="22"/>
      <c r="Z1287" s="22"/>
    </row>
    <row r="1288" spans="2:26" s="191" customFormat="1" ht="15.75" hidden="1">
      <c r="B1288" s="24" t="s">
        <v>141</v>
      </c>
      <c r="C1288" s="8">
        <v>62</v>
      </c>
      <c r="D1288" s="8">
        <v>49</v>
      </c>
      <c r="E1288" s="8">
        <v>41</v>
      </c>
      <c r="F1288" s="8">
        <v>67</v>
      </c>
      <c r="G1288" s="8">
        <v>89</v>
      </c>
      <c r="H1288" s="8">
        <v>55</v>
      </c>
      <c r="I1288" s="8">
        <v>68</v>
      </c>
      <c r="J1288" s="8">
        <v>39</v>
      </c>
      <c r="U1288" s="22"/>
      <c r="V1288" s="22"/>
      <c r="W1288" s="22"/>
      <c r="X1288" s="22"/>
      <c r="Y1288" s="22"/>
      <c r="Z1288" s="22"/>
    </row>
    <row r="1289" spans="2:26" s="191" customFormat="1" ht="15.75" hidden="1">
      <c r="B1289" s="24" t="s">
        <v>142</v>
      </c>
      <c r="C1289" s="8">
        <v>48</v>
      </c>
      <c r="D1289" s="8">
        <v>45</v>
      </c>
      <c r="E1289" s="8">
        <v>37</v>
      </c>
      <c r="F1289" s="8">
        <v>54</v>
      </c>
      <c r="G1289" s="8">
        <v>65</v>
      </c>
      <c r="H1289" s="8">
        <v>40</v>
      </c>
      <c r="I1289" s="8">
        <v>56</v>
      </c>
      <c r="J1289" s="8">
        <v>35</v>
      </c>
      <c r="U1289" s="22"/>
      <c r="V1289" s="22"/>
      <c r="W1289" s="22"/>
      <c r="X1289" s="22"/>
      <c r="Y1289" s="22"/>
      <c r="Z1289" s="22"/>
    </row>
    <row r="1290" spans="2:26" s="191" customFormat="1" ht="15.75" hidden="1">
      <c r="B1290" s="24" t="s">
        <v>143</v>
      </c>
      <c r="C1290" s="8">
        <v>55</v>
      </c>
      <c r="D1290" s="8">
        <v>35</v>
      </c>
      <c r="E1290" s="8">
        <v>35</v>
      </c>
      <c r="F1290" s="8">
        <v>58</v>
      </c>
      <c r="G1290" s="8">
        <v>67</v>
      </c>
      <c r="H1290" s="8">
        <v>49</v>
      </c>
      <c r="I1290" s="8">
        <v>62</v>
      </c>
      <c r="J1290" s="8">
        <v>32</v>
      </c>
      <c r="U1290" s="22"/>
      <c r="V1290" s="22"/>
      <c r="W1290" s="22"/>
      <c r="X1290" s="22"/>
      <c r="Y1290" s="22"/>
      <c r="Z1290" s="22"/>
    </row>
    <row r="1291" spans="2:26" s="191" customFormat="1" ht="15.75" hidden="1">
      <c r="B1291" s="24" t="s">
        <v>144</v>
      </c>
      <c r="C1291" s="8">
        <v>48</v>
      </c>
      <c r="D1291" s="8">
        <v>31</v>
      </c>
      <c r="E1291" s="8">
        <v>31</v>
      </c>
      <c r="F1291" s="8">
        <v>58</v>
      </c>
      <c r="G1291" s="8">
        <v>55</v>
      </c>
      <c r="H1291" s="8">
        <v>44</v>
      </c>
      <c r="I1291" s="8">
        <v>52</v>
      </c>
      <c r="J1291" s="8">
        <v>29</v>
      </c>
      <c r="U1291" s="22"/>
      <c r="V1291" s="22"/>
      <c r="W1291" s="22"/>
      <c r="X1291" s="22"/>
      <c r="Y1291" s="22"/>
      <c r="Z1291" s="22"/>
    </row>
    <row r="1292" spans="2:26" s="191" customFormat="1" ht="15.75" hidden="1">
      <c r="B1292" s="24" t="s">
        <v>145</v>
      </c>
      <c r="C1292" s="8">
        <v>54</v>
      </c>
      <c r="D1292" s="8">
        <v>35</v>
      </c>
      <c r="E1292" s="8">
        <v>54</v>
      </c>
      <c r="F1292" s="8">
        <v>59</v>
      </c>
      <c r="G1292" s="8">
        <v>48</v>
      </c>
      <c r="H1292" s="8">
        <v>46</v>
      </c>
      <c r="I1292" s="8">
        <v>64</v>
      </c>
      <c r="J1292" s="8">
        <v>45</v>
      </c>
      <c r="U1292" s="22"/>
      <c r="V1292" s="22"/>
      <c r="W1292" s="22"/>
      <c r="X1292" s="22"/>
      <c r="Y1292" s="22"/>
      <c r="Z1292" s="22"/>
    </row>
    <row r="1293" spans="2:26" s="191" customFormat="1" ht="15.75" hidden="1">
      <c r="B1293" s="14" t="s">
        <v>54</v>
      </c>
      <c r="C1293" s="6"/>
      <c r="D1293" s="6"/>
      <c r="E1293" s="6"/>
      <c r="F1293" s="6"/>
      <c r="G1293" s="6"/>
      <c r="H1293" s="6"/>
      <c r="I1293" s="6"/>
      <c r="J1293" s="6"/>
      <c r="K1293" s="6"/>
      <c r="L1293" s="14"/>
      <c r="U1293" s="22"/>
      <c r="V1293" s="22"/>
      <c r="W1293" s="22"/>
      <c r="X1293" s="22"/>
      <c r="Y1293" s="22"/>
      <c r="Z1293" s="22"/>
    </row>
    <row r="1294" spans="2:26" s="27" customFormat="1" ht="15.75" hidden="1">
      <c r="B1294" s="14"/>
      <c r="C1294" s="6"/>
      <c r="D1294" s="6"/>
      <c r="E1294" s="6"/>
      <c r="F1294" s="6"/>
      <c r="G1294" s="6"/>
      <c r="H1294" s="6"/>
      <c r="I1294" s="6"/>
      <c r="J1294" s="36"/>
      <c r="K1294" s="36"/>
      <c r="L1294" s="26"/>
      <c r="U1294" s="22"/>
      <c r="V1294" s="22"/>
      <c r="W1294" s="22"/>
      <c r="X1294" s="22"/>
      <c r="Y1294" s="22"/>
      <c r="Z1294" s="22"/>
    </row>
    <row r="1295" spans="2:26" s="191" customFormat="1" ht="15" customHeight="1" hidden="1">
      <c r="B1295" s="380" t="s">
        <v>188</v>
      </c>
      <c r="C1295" s="380"/>
      <c r="D1295" s="380"/>
      <c r="E1295" s="380"/>
      <c r="F1295" s="380"/>
      <c r="G1295" s="380"/>
      <c r="H1295" s="380"/>
      <c r="I1295" s="380"/>
      <c r="J1295" s="380"/>
      <c r="K1295" s="380"/>
      <c r="L1295" s="380"/>
      <c r="M1295" s="320"/>
      <c r="U1295" s="22"/>
      <c r="V1295" s="22"/>
      <c r="W1295" s="22"/>
      <c r="X1295" s="22"/>
      <c r="Y1295" s="22"/>
      <c r="Z1295" s="22"/>
    </row>
    <row r="1296" spans="2:26" s="191" customFormat="1" ht="15" customHeight="1" hidden="1">
      <c r="B1296" s="10"/>
      <c r="C1296" s="10" t="s">
        <v>51</v>
      </c>
      <c r="D1296" s="10" t="s">
        <v>62</v>
      </c>
      <c r="E1296" s="10" t="s">
        <v>157</v>
      </c>
      <c r="F1296" s="10" t="s">
        <v>63</v>
      </c>
      <c r="G1296" s="10" t="s">
        <v>101</v>
      </c>
      <c r="H1296" s="10" t="s">
        <v>100</v>
      </c>
      <c r="I1296" s="10" t="s">
        <v>97</v>
      </c>
      <c r="J1296" s="10" t="s">
        <v>92</v>
      </c>
      <c r="U1296" s="22"/>
      <c r="V1296" s="22"/>
      <c r="W1296" s="22"/>
      <c r="X1296" s="22"/>
      <c r="Y1296" s="22"/>
      <c r="Z1296" s="22"/>
    </row>
    <row r="1297" spans="2:26" s="191" customFormat="1" ht="15.75" hidden="1">
      <c r="B1297" s="9" t="s">
        <v>53</v>
      </c>
      <c r="C1297" s="8">
        <v>39</v>
      </c>
      <c r="D1297" s="8">
        <v>28</v>
      </c>
      <c r="E1297" s="8">
        <v>30</v>
      </c>
      <c r="F1297" s="8">
        <v>48</v>
      </c>
      <c r="G1297" s="8">
        <v>53</v>
      </c>
      <c r="H1297" s="8">
        <v>32</v>
      </c>
      <c r="I1297" s="8">
        <v>46</v>
      </c>
      <c r="J1297" s="8">
        <v>27</v>
      </c>
      <c r="K1297" s="6"/>
      <c r="L1297" s="14"/>
      <c r="U1297" s="22"/>
      <c r="V1297" s="22"/>
      <c r="W1297" s="22"/>
      <c r="X1297" s="22"/>
      <c r="Y1297" s="22"/>
      <c r="Z1297" s="22"/>
    </row>
    <row r="1298" spans="2:26" s="191" customFormat="1" ht="15.75" hidden="1">
      <c r="B1298" s="9" t="s">
        <v>64</v>
      </c>
      <c r="C1298" s="8">
        <v>43</v>
      </c>
      <c r="D1298" s="8">
        <v>31</v>
      </c>
      <c r="E1298" s="8">
        <v>29</v>
      </c>
      <c r="F1298" s="8">
        <v>53</v>
      </c>
      <c r="G1298" s="8">
        <v>54</v>
      </c>
      <c r="H1298" s="8">
        <v>36</v>
      </c>
      <c r="I1298" s="8">
        <v>49</v>
      </c>
      <c r="J1298" s="8">
        <v>28</v>
      </c>
      <c r="U1298" s="22"/>
      <c r="V1298" s="22"/>
      <c r="W1298" s="22"/>
      <c r="X1298" s="22"/>
      <c r="Y1298" s="22"/>
      <c r="Z1298" s="22"/>
    </row>
    <row r="1299" spans="2:26" s="191" customFormat="1" ht="15.75" hidden="1">
      <c r="B1299" s="9" t="s">
        <v>65</v>
      </c>
      <c r="C1299" s="8">
        <v>41</v>
      </c>
      <c r="D1299" s="8">
        <v>29</v>
      </c>
      <c r="E1299" s="8">
        <v>29</v>
      </c>
      <c r="F1299" s="8">
        <v>46</v>
      </c>
      <c r="G1299" s="8">
        <v>50</v>
      </c>
      <c r="H1299" s="8">
        <v>33</v>
      </c>
      <c r="I1299" s="8">
        <v>48</v>
      </c>
      <c r="J1299" s="8">
        <v>28</v>
      </c>
      <c r="U1299" s="22"/>
      <c r="V1299" s="22"/>
      <c r="W1299" s="22"/>
      <c r="X1299" s="22"/>
      <c r="Y1299" s="22"/>
      <c r="Z1299" s="22"/>
    </row>
    <row r="1300" spans="2:26" s="191" customFormat="1" ht="15" customHeight="1" hidden="1">
      <c r="B1300" s="24" t="s">
        <v>34</v>
      </c>
      <c r="C1300" s="40">
        <v>20</v>
      </c>
      <c r="D1300" s="8">
        <v>19</v>
      </c>
      <c r="E1300" s="8">
        <v>12</v>
      </c>
      <c r="F1300" s="8">
        <v>23</v>
      </c>
      <c r="G1300" s="8">
        <v>50</v>
      </c>
      <c r="H1300" s="8">
        <v>14</v>
      </c>
      <c r="I1300" s="8">
        <v>26</v>
      </c>
      <c r="J1300" s="8">
        <v>22</v>
      </c>
      <c r="U1300" s="22"/>
      <c r="V1300" s="22"/>
      <c r="W1300" s="22"/>
      <c r="X1300" s="22"/>
      <c r="Y1300" s="22"/>
      <c r="Z1300" s="22"/>
    </row>
    <row r="1301" spans="2:26" s="191" customFormat="1" ht="15.75" hidden="1">
      <c r="B1301" s="24" t="s">
        <v>60</v>
      </c>
      <c r="C1301" s="40">
        <v>29</v>
      </c>
      <c r="D1301" s="8">
        <v>29</v>
      </c>
      <c r="E1301" s="8">
        <v>25</v>
      </c>
      <c r="F1301" s="8">
        <v>47</v>
      </c>
      <c r="G1301" s="8">
        <v>53</v>
      </c>
      <c r="H1301" s="8">
        <v>23</v>
      </c>
      <c r="I1301" s="8">
        <v>34</v>
      </c>
      <c r="J1301" s="8">
        <v>25</v>
      </c>
      <c r="U1301" s="22"/>
      <c r="V1301" s="22"/>
      <c r="W1301" s="22"/>
      <c r="X1301" s="22"/>
      <c r="Y1301" s="22"/>
      <c r="Z1301" s="22"/>
    </row>
    <row r="1302" spans="2:26" s="191" customFormat="1" ht="15.75" hidden="1">
      <c r="B1302" s="24" t="s">
        <v>134</v>
      </c>
      <c r="C1302" s="8">
        <v>25</v>
      </c>
      <c r="D1302" s="8">
        <v>18</v>
      </c>
      <c r="E1302" s="8">
        <v>17</v>
      </c>
      <c r="F1302" s="8">
        <v>29</v>
      </c>
      <c r="G1302" s="8">
        <v>32</v>
      </c>
      <c r="H1302" s="8">
        <v>20</v>
      </c>
      <c r="I1302" s="8">
        <v>31</v>
      </c>
      <c r="J1302" s="8">
        <v>16</v>
      </c>
      <c r="U1302" s="22"/>
      <c r="V1302" s="22"/>
      <c r="W1302" s="22"/>
      <c r="X1302" s="22"/>
      <c r="Y1302" s="22"/>
      <c r="Z1302" s="22"/>
    </row>
    <row r="1303" spans="2:26" s="191" customFormat="1" ht="15.75" hidden="1">
      <c r="B1303" s="24" t="s">
        <v>135</v>
      </c>
      <c r="C1303" s="8">
        <v>30</v>
      </c>
      <c r="D1303" s="8">
        <v>27</v>
      </c>
      <c r="E1303" s="8">
        <v>22</v>
      </c>
      <c r="F1303" s="8">
        <v>42</v>
      </c>
      <c r="G1303" s="8" t="e">
        <f>NA()</f>
        <v>#N/A</v>
      </c>
      <c r="H1303" s="8">
        <v>22</v>
      </c>
      <c r="I1303" s="8">
        <v>36</v>
      </c>
      <c r="J1303" s="8">
        <v>22</v>
      </c>
      <c r="U1303" s="22"/>
      <c r="V1303" s="22"/>
      <c r="W1303" s="22"/>
      <c r="X1303" s="22"/>
      <c r="Y1303" s="22"/>
      <c r="Z1303" s="22"/>
    </row>
    <row r="1304" spans="2:26" s="191" customFormat="1" ht="15.75" hidden="1">
      <c r="B1304" s="24" t="s">
        <v>136</v>
      </c>
      <c r="C1304" s="8">
        <v>40</v>
      </c>
      <c r="D1304" s="8">
        <v>33</v>
      </c>
      <c r="E1304" s="8">
        <v>32</v>
      </c>
      <c r="F1304" s="8">
        <v>55</v>
      </c>
      <c r="G1304" s="8">
        <v>65</v>
      </c>
      <c r="H1304" s="8">
        <v>33</v>
      </c>
      <c r="I1304" s="8">
        <v>47</v>
      </c>
      <c r="J1304" s="8">
        <v>32</v>
      </c>
      <c r="U1304" s="22"/>
      <c r="V1304" s="22"/>
      <c r="W1304" s="22"/>
      <c r="X1304" s="22"/>
      <c r="Y1304" s="22"/>
      <c r="Z1304" s="22"/>
    </row>
    <row r="1305" spans="2:26" s="191" customFormat="1" ht="15.75" hidden="1">
      <c r="B1305" s="24" t="s">
        <v>47</v>
      </c>
      <c r="C1305" s="8">
        <v>35</v>
      </c>
      <c r="D1305" s="8">
        <v>27</v>
      </c>
      <c r="E1305" s="8">
        <v>29</v>
      </c>
      <c r="F1305" s="8">
        <v>53</v>
      </c>
      <c r="G1305" s="8">
        <v>54</v>
      </c>
      <c r="H1305" s="8">
        <v>29</v>
      </c>
      <c r="I1305" s="8">
        <v>39</v>
      </c>
      <c r="J1305" s="8">
        <v>29</v>
      </c>
      <c r="U1305" s="22"/>
      <c r="V1305" s="22"/>
      <c r="W1305" s="22"/>
      <c r="X1305" s="22"/>
      <c r="Y1305" s="22"/>
      <c r="Z1305" s="22"/>
    </row>
    <row r="1306" spans="2:26" s="191" customFormat="1" ht="15.75" hidden="1">
      <c r="B1306" s="24" t="s">
        <v>138</v>
      </c>
      <c r="C1306" s="8">
        <v>37</v>
      </c>
      <c r="D1306" s="8">
        <v>39</v>
      </c>
      <c r="E1306" s="8">
        <v>29</v>
      </c>
      <c r="F1306" s="8">
        <v>49</v>
      </c>
      <c r="G1306" s="8">
        <v>43</v>
      </c>
      <c r="H1306" s="8">
        <v>29</v>
      </c>
      <c r="I1306" s="8">
        <v>45</v>
      </c>
      <c r="J1306" s="8">
        <v>30</v>
      </c>
      <c r="U1306" s="22"/>
      <c r="V1306" s="22"/>
      <c r="W1306" s="22"/>
      <c r="X1306" s="22"/>
      <c r="Y1306" s="22"/>
      <c r="Z1306" s="22"/>
    </row>
    <row r="1307" spans="2:26" s="191" customFormat="1" ht="15.75" hidden="1">
      <c r="B1307" s="24" t="s">
        <v>139</v>
      </c>
      <c r="C1307" s="8">
        <v>10</v>
      </c>
      <c r="D1307" s="8">
        <v>9</v>
      </c>
      <c r="E1307" s="8">
        <v>11</v>
      </c>
      <c r="F1307" s="8">
        <v>10</v>
      </c>
      <c r="G1307" s="8" t="e">
        <f>NA()</f>
        <v>#N/A</v>
      </c>
      <c r="H1307" s="8">
        <v>7</v>
      </c>
      <c r="I1307" s="8">
        <v>12</v>
      </c>
      <c r="J1307" s="8">
        <v>10</v>
      </c>
      <c r="U1307" s="22"/>
      <c r="V1307" s="22"/>
      <c r="W1307" s="22"/>
      <c r="X1307" s="22"/>
      <c r="Y1307" s="22"/>
      <c r="Z1307" s="22"/>
    </row>
    <row r="1308" spans="2:26" s="191" customFormat="1" ht="15.75" hidden="1">
      <c r="B1308" s="24" t="s">
        <v>52</v>
      </c>
      <c r="C1308" s="8">
        <v>25</v>
      </c>
      <c r="D1308" s="8">
        <v>21</v>
      </c>
      <c r="E1308" s="8">
        <v>32</v>
      </c>
      <c r="F1308" s="8">
        <v>23</v>
      </c>
      <c r="G1308" s="8" t="e">
        <f>NA()</f>
        <v>#N/A</v>
      </c>
      <c r="H1308" s="8">
        <v>16</v>
      </c>
      <c r="I1308" s="8">
        <v>33</v>
      </c>
      <c r="J1308" s="8">
        <v>31</v>
      </c>
      <c r="U1308" s="22"/>
      <c r="V1308" s="22"/>
      <c r="W1308" s="22"/>
      <c r="X1308" s="22"/>
      <c r="Y1308" s="22"/>
      <c r="Z1308" s="22"/>
    </row>
    <row r="1309" spans="2:26" s="191" customFormat="1" ht="15.75" hidden="1">
      <c r="B1309" s="24" t="s">
        <v>141</v>
      </c>
      <c r="C1309" s="8">
        <v>67</v>
      </c>
      <c r="D1309" s="8">
        <v>56</v>
      </c>
      <c r="E1309" s="8">
        <v>46</v>
      </c>
      <c r="F1309" s="8">
        <v>73</v>
      </c>
      <c r="G1309" s="8">
        <v>77</v>
      </c>
      <c r="H1309" s="8">
        <v>62</v>
      </c>
      <c r="I1309" s="8">
        <v>72</v>
      </c>
      <c r="J1309" s="8">
        <v>44</v>
      </c>
      <c r="U1309" s="22"/>
      <c r="V1309" s="22"/>
      <c r="W1309" s="22"/>
      <c r="X1309" s="22"/>
      <c r="Y1309" s="22"/>
      <c r="Z1309" s="22"/>
    </row>
    <row r="1310" spans="2:26" s="191" customFormat="1" ht="15.75" hidden="1">
      <c r="B1310" s="24" t="s">
        <v>142</v>
      </c>
      <c r="C1310" s="8">
        <v>43</v>
      </c>
      <c r="D1310" s="8">
        <v>36</v>
      </c>
      <c r="E1310" s="8">
        <v>32</v>
      </c>
      <c r="F1310" s="8">
        <v>49</v>
      </c>
      <c r="G1310" s="8">
        <v>62</v>
      </c>
      <c r="H1310" s="8">
        <v>34</v>
      </c>
      <c r="I1310" s="8">
        <v>51</v>
      </c>
      <c r="J1310" s="8">
        <v>30</v>
      </c>
      <c r="U1310" s="22"/>
      <c r="V1310" s="22"/>
      <c r="W1310" s="22"/>
      <c r="X1310" s="22"/>
      <c r="Y1310" s="22"/>
      <c r="Z1310" s="22"/>
    </row>
    <row r="1311" spans="2:26" s="191" customFormat="1" ht="15.75" hidden="1">
      <c r="B1311" s="24" t="s">
        <v>143</v>
      </c>
      <c r="C1311" s="8">
        <v>57</v>
      </c>
      <c r="D1311" s="8">
        <v>39</v>
      </c>
      <c r="E1311" s="8">
        <v>35</v>
      </c>
      <c r="F1311" s="8">
        <v>60</v>
      </c>
      <c r="G1311" s="8">
        <v>64</v>
      </c>
      <c r="H1311" s="8">
        <v>50</v>
      </c>
      <c r="I1311" s="8">
        <v>63</v>
      </c>
      <c r="J1311" s="8">
        <v>32</v>
      </c>
      <c r="U1311" s="22"/>
      <c r="V1311" s="22"/>
      <c r="W1311" s="22"/>
      <c r="X1311" s="22"/>
      <c r="Y1311" s="22"/>
      <c r="Z1311" s="22"/>
    </row>
    <row r="1312" spans="2:26" s="191" customFormat="1" ht="15.75" hidden="1">
      <c r="B1312" s="24" t="s">
        <v>144</v>
      </c>
      <c r="C1312" s="8">
        <v>47</v>
      </c>
      <c r="D1312" s="8">
        <v>37</v>
      </c>
      <c r="E1312" s="8">
        <v>31</v>
      </c>
      <c r="F1312" s="8">
        <v>57</v>
      </c>
      <c r="G1312" s="8">
        <v>38</v>
      </c>
      <c r="H1312" s="8">
        <v>39</v>
      </c>
      <c r="I1312" s="8">
        <v>56</v>
      </c>
      <c r="J1312" s="8">
        <v>30</v>
      </c>
      <c r="U1312" s="22"/>
      <c r="V1312" s="22"/>
      <c r="W1312" s="22"/>
      <c r="X1312" s="22"/>
      <c r="Y1312" s="22"/>
      <c r="Z1312" s="22"/>
    </row>
    <row r="1313" spans="2:26" s="191" customFormat="1" ht="15.75" hidden="1">
      <c r="B1313" s="24" t="s">
        <v>145</v>
      </c>
      <c r="C1313" s="8">
        <v>59</v>
      </c>
      <c r="D1313" s="8">
        <v>45</v>
      </c>
      <c r="E1313" s="8">
        <v>45</v>
      </c>
      <c r="F1313" s="8">
        <v>62</v>
      </c>
      <c r="G1313" s="8">
        <v>73</v>
      </c>
      <c r="H1313" s="8">
        <v>49</v>
      </c>
      <c r="I1313" s="8">
        <v>70</v>
      </c>
      <c r="J1313" s="8">
        <v>51</v>
      </c>
      <c r="U1313" s="22"/>
      <c r="V1313" s="22"/>
      <c r="W1313" s="22"/>
      <c r="X1313" s="22"/>
      <c r="Y1313" s="22"/>
      <c r="Z1313" s="22"/>
    </row>
    <row r="1314" spans="2:26" s="191" customFormat="1" ht="15.75" hidden="1">
      <c r="B1314" s="14" t="s">
        <v>29</v>
      </c>
      <c r="C1314" s="6"/>
      <c r="D1314" s="6"/>
      <c r="E1314" s="6"/>
      <c r="F1314" s="6"/>
      <c r="G1314" s="6"/>
      <c r="H1314" s="6"/>
      <c r="I1314" s="6"/>
      <c r="J1314" s="6"/>
      <c r="K1314" s="6"/>
      <c r="L1314" s="14"/>
      <c r="U1314" s="22"/>
      <c r="V1314" s="22"/>
      <c r="W1314" s="22"/>
      <c r="X1314" s="22"/>
      <c r="Y1314" s="22"/>
      <c r="Z1314" s="22"/>
    </row>
    <row r="1315" spans="2:26" s="27" customFormat="1" ht="15.75" hidden="1">
      <c r="B1315" s="14"/>
      <c r="C1315" s="6"/>
      <c r="D1315" s="6"/>
      <c r="E1315" s="6"/>
      <c r="F1315" s="6"/>
      <c r="G1315" s="6"/>
      <c r="H1315" s="6"/>
      <c r="I1315" s="6"/>
      <c r="J1315" s="36"/>
      <c r="K1315" s="36"/>
      <c r="L1315" s="26"/>
      <c r="U1315" s="22"/>
      <c r="V1315" s="22"/>
      <c r="W1315" s="22"/>
      <c r="X1315" s="22"/>
      <c r="Y1315" s="22"/>
      <c r="Z1315" s="22"/>
    </row>
    <row r="1316" spans="2:26" s="191" customFormat="1" ht="15" customHeight="1" hidden="1">
      <c r="B1316" s="380" t="s">
        <v>189</v>
      </c>
      <c r="C1316" s="380"/>
      <c r="D1316" s="380"/>
      <c r="E1316" s="380"/>
      <c r="F1316" s="380"/>
      <c r="G1316" s="380"/>
      <c r="H1316" s="380"/>
      <c r="I1316" s="380"/>
      <c r="J1316" s="380"/>
      <c r="K1316" s="380"/>
      <c r="L1316" s="380"/>
      <c r="M1316" s="320"/>
      <c r="U1316" s="22"/>
      <c r="V1316" s="22"/>
      <c r="W1316" s="22"/>
      <c r="X1316" s="22"/>
      <c r="Y1316" s="22"/>
      <c r="Z1316" s="22"/>
    </row>
    <row r="1317" spans="2:26" s="191" customFormat="1" ht="15" customHeight="1" hidden="1">
      <c r="B1317" s="10"/>
      <c r="C1317" s="10" t="s">
        <v>51</v>
      </c>
      <c r="D1317" s="10" t="s">
        <v>62</v>
      </c>
      <c r="E1317" s="10" t="s">
        <v>157</v>
      </c>
      <c r="F1317" s="10" t="s">
        <v>63</v>
      </c>
      <c r="G1317" s="10" t="s">
        <v>101</v>
      </c>
      <c r="H1317" s="10" t="s">
        <v>100</v>
      </c>
      <c r="I1317" s="10" t="s">
        <v>97</v>
      </c>
      <c r="J1317" s="10" t="s">
        <v>92</v>
      </c>
      <c r="U1317" s="22"/>
      <c r="V1317" s="22"/>
      <c r="W1317" s="22"/>
      <c r="X1317" s="22"/>
      <c r="Y1317" s="22"/>
      <c r="Z1317" s="22"/>
    </row>
    <row r="1318" spans="2:26" s="191" customFormat="1" ht="15.75" hidden="1">
      <c r="B1318" s="9" t="s">
        <v>53</v>
      </c>
      <c r="C1318" s="8">
        <v>29</v>
      </c>
      <c r="D1318" s="8">
        <v>19</v>
      </c>
      <c r="E1318" s="8">
        <v>20</v>
      </c>
      <c r="F1318" s="8">
        <v>36</v>
      </c>
      <c r="G1318" s="8">
        <v>43</v>
      </c>
      <c r="H1318" s="8">
        <v>22</v>
      </c>
      <c r="I1318" s="8">
        <v>35</v>
      </c>
      <c r="J1318" s="8">
        <v>17</v>
      </c>
      <c r="K1318" s="6"/>
      <c r="L1318" s="14"/>
      <c r="U1318" s="22"/>
      <c r="V1318" s="22"/>
      <c r="W1318" s="22"/>
      <c r="X1318" s="22"/>
      <c r="Y1318" s="22"/>
      <c r="Z1318" s="22"/>
    </row>
    <row r="1319" spans="2:26" s="191" customFormat="1" ht="15.75" hidden="1">
      <c r="B1319" s="9" t="s">
        <v>64</v>
      </c>
      <c r="C1319" s="8">
        <v>32</v>
      </c>
      <c r="D1319" s="8">
        <v>21</v>
      </c>
      <c r="E1319" s="8">
        <v>20</v>
      </c>
      <c r="F1319" s="8">
        <v>42</v>
      </c>
      <c r="G1319" s="8">
        <v>45</v>
      </c>
      <c r="H1319" s="8">
        <v>26</v>
      </c>
      <c r="I1319" s="8">
        <v>39</v>
      </c>
      <c r="J1319" s="8">
        <v>19</v>
      </c>
      <c r="U1319" s="22"/>
      <c r="V1319" s="22"/>
      <c r="W1319" s="22"/>
      <c r="X1319" s="22"/>
      <c r="Y1319" s="22"/>
      <c r="Z1319" s="22"/>
    </row>
    <row r="1320" spans="2:26" s="191" customFormat="1" ht="15.75" hidden="1">
      <c r="B1320" s="9" t="s">
        <v>65</v>
      </c>
      <c r="C1320" s="8">
        <v>30</v>
      </c>
      <c r="D1320" s="8">
        <v>20</v>
      </c>
      <c r="E1320" s="8">
        <v>20</v>
      </c>
      <c r="F1320" s="8">
        <v>34</v>
      </c>
      <c r="G1320" s="8">
        <v>36</v>
      </c>
      <c r="H1320" s="8">
        <v>24</v>
      </c>
      <c r="I1320" s="8">
        <v>36</v>
      </c>
      <c r="J1320" s="8">
        <v>17</v>
      </c>
      <c r="U1320" s="22"/>
      <c r="V1320" s="22"/>
      <c r="W1320" s="22"/>
      <c r="X1320" s="22"/>
      <c r="Y1320" s="22"/>
      <c r="Z1320" s="22"/>
    </row>
    <row r="1321" spans="2:26" s="191" customFormat="1" ht="15" customHeight="1" hidden="1">
      <c r="B1321" s="24" t="s">
        <v>34</v>
      </c>
      <c r="C1321" s="40">
        <v>22</v>
      </c>
      <c r="D1321" s="8">
        <v>13</v>
      </c>
      <c r="E1321" s="8">
        <v>20</v>
      </c>
      <c r="F1321" s="8">
        <v>38</v>
      </c>
      <c r="G1321" s="8">
        <v>50</v>
      </c>
      <c r="H1321" s="8">
        <v>18</v>
      </c>
      <c r="I1321" s="8">
        <v>26</v>
      </c>
      <c r="J1321" s="8">
        <v>14</v>
      </c>
      <c r="U1321" s="22"/>
      <c r="V1321" s="22"/>
      <c r="W1321" s="22"/>
      <c r="X1321" s="22"/>
      <c r="Y1321" s="22"/>
      <c r="Z1321" s="22"/>
    </row>
    <row r="1322" spans="2:26" s="191" customFormat="1" ht="15.75" hidden="1">
      <c r="B1322" s="24" t="s">
        <v>60</v>
      </c>
      <c r="C1322" s="40">
        <v>21</v>
      </c>
      <c r="D1322" s="8">
        <v>19</v>
      </c>
      <c r="E1322" s="8">
        <v>18</v>
      </c>
      <c r="F1322" s="8">
        <v>42</v>
      </c>
      <c r="G1322" s="8">
        <v>41</v>
      </c>
      <c r="H1322" s="8">
        <v>16</v>
      </c>
      <c r="I1322" s="8">
        <v>25</v>
      </c>
      <c r="J1322" s="8">
        <v>18</v>
      </c>
      <c r="U1322" s="22"/>
      <c r="V1322" s="22"/>
      <c r="W1322" s="22"/>
      <c r="X1322" s="22"/>
      <c r="Y1322" s="22"/>
      <c r="Z1322" s="22"/>
    </row>
    <row r="1323" spans="2:26" s="191" customFormat="1" ht="15.75" hidden="1">
      <c r="B1323" s="24" t="s">
        <v>134</v>
      </c>
      <c r="C1323" s="8">
        <v>25</v>
      </c>
      <c r="D1323" s="8">
        <v>15</v>
      </c>
      <c r="E1323" s="8">
        <v>15</v>
      </c>
      <c r="F1323" s="8">
        <v>30</v>
      </c>
      <c r="G1323" s="8">
        <v>25</v>
      </c>
      <c r="H1323" s="8">
        <v>19</v>
      </c>
      <c r="I1323" s="8">
        <v>32</v>
      </c>
      <c r="J1323" s="8">
        <v>12</v>
      </c>
      <c r="U1323" s="22"/>
      <c r="V1323" s="22"/>
      <c r="W1323" s="22"/>
      <c r="X1323" s="22"/>
      <c r="Y1323" s="22"/>
      <c r="Z1323" s="22"/>
    </row>
    <row r="1324" spans="2:26" s="191" customFormat="1" ht="15.75" hidden="1">
      <c r="B1324" s="24" t="s">
        <v>135</v>
      </c>
      <c r="C1324" s="8">
        <v>25</v>
      </c>
      <c r="D1324" s="8">
        <v>22</v>
      </c>
      <c r="E1324" s="8">
        <v>25</v>
      </c>
      <c r="F1324" s="8">
        <v>38</v>
      </c>
      <c r="G1324" s="8" t="e">
        <f>NA()</f>
        <v>#N/A</v>
      </c>
      <c r="H1324" s="8">
        <v>18</v>
      </c>
      <c r="I1324" s="8">
        <v>30</v>
      </c>
      <c r="J1324" s="8">
        <v>11</v>
      </c>
      <c r="U1324" s="22"/>
      <c r="V1324" s="22"/>
      <c r="W1324" s="22"/>
      <c r="X1324" s="22"/>
      <c r="Y1324" s="22"/>
      <c r="Z1324" s="22"/>
    </row>
    <row r="1325" spans="2:26" s="191" customFormat="1" ht="15.75" hidden="1">
      <c r="B1325" s="24" t="s">
        <v>136</v>
      </c>
      <c r="C1325" s="8">
        <v>21</v>
      </c>
      <c r="D1325" s="8">
        <v>16</v>
      </c>
      <c r="E1325" s="8">
        <v>16</v>
      </c>
      <c r="F1325" s="8">
        <v>32</v>
      </c>
      <c r="G1325" s="8">
        <v>30</v>
      </c>
      <c r="H1325" s="8">
        <v>17</v>
      </c>
      <c r="I1325" s="8">
        <v>25</v>
      </c>
      <c r="J1325" s="8">
        <v>12</v>
      </c>
      <c r="U1325" s="22"/>
      <c r="V1325" s="22"/>
      <c r="W1325" s="22"/>
      <c r="X1325" s="22"/>
      <c r="Y1325" s="22"/>
      <c r="Z1325" s="22"/>
    </row>
    <row r="1326" spans="2:26" s="191" customFormat="1" ht="15.75" hidden="1">
      <c r="B1326" s="24" t="s">
        <v>47</v>
      </c>
      <c r="C1326" s="8">
        <v>22</v>
      </c>
      <c r="D1326" s="8">
        <v>15</v>
      </c>
      <c r="E1326" s="8">
        <v>20</v>
      </c>
      <c r="F1326" s="8">
        <v>35</v>
      </c>
      <c r="G1326" s="8">
        <v>23</v>
      </c>
      <c r="H1326" s="8">
        <v>17</v>
      </c>
      <c r="I1326" s="8">
        <v>26</v>
      </c>
      <c r="J1326" s="8">
        <v>18</v>
      </c>
      <c r="U1326" s="22"/>
      <c r="V1326" s="22"/>
      <c r="W1326" s="22"/>
      <c r="X1326" s="22"/>
      <c r="Y1326" s="22"/>
      <c r="Z1326" s="22"/>
    </row>
    <row r="1327" spans="2:26" s="191" customFormat="1" ht="15.75" hidden="1">
      <c r="B1327" s="24" t="s">
        <v>138</v>
      </c>
      <c r="C1327" s="8">
        <v>34</v>
      </c>
      <c r="D1327" s="8">
        <v>32</v>
      </c>
      <c r="E1327" s="8">
        <v>27</v>
      </c>
      <c r="F1327" s="8">
        <v>41</v>
      </c>
      <c r="G1327" s="8">
        <v>40</v>
      </c>
      <c r="H1327" s="8">
        <v>29</v>
      </c>
      <c r="I1327" s="8">
        <v>38</v>
      </c>
      <c r="J1327" s="8">
        <v>28</v>
      </c>
      <c r="U1327" s="22"/>
      <c r="V1327" s="22"/>
      <c r="W1327" s="22"/>
      <c r="X1327" s="22"/>
      <c r="Y1327" s="22"/>
      <c r="Z1327" s="22"/>
    </row>
    <row r="1328" spans="2:26" s="191" customFormat="1" ht="15.75" hidden="1">
      <c r="B1328" s="24" t="s">
        <v>139</v>
      </c>
      <c r="C1328" s="8">
        <v>13</v>
      </c>
      <c r="D1328" s="8">
        <v>12</v>
      </c>
      <c r="E1328" s="8">
        <v>14</v>
      </c>
      <c r="F1328" s="8">
        <v>21</v>
      </c>
      <c r="G1328" s="8" t="e">
        <f>NA()</f>
        <v>#N/A</v>
      </c>
      <c r="H1328" s="8">
        <v>8</v>
      </c>
      <c r="I1328" s="8">
        <v>18</v>
      </c>
      <c r="J1328" s="8">
        <v>14</v>
      </c>
      <c r="U1328" s="22"/>
      <c r="V1328" s="22"/>
      <c r="W1328" s="22"/>
      <c r="X1328" s="22"/>
      <c r="Y1328" s="22"/>
      <c r="Z1328" s="22"/>
    </row>
    <row r="1329" spans="2:26" s="191" customFormat="1" ht="15.75" hidden="1">
      <c r="B1329" s="24" t="s">
        <v>52</v>
      </c>
      <c r="C1329" s="8">
        <v>20</v>
      </c>
      <c r="D1329" s="8">
        <v>11</v>
      </c>
      <c r="E1329" s="8">
        <v>9</v>
      </c>
      <c r="F1329" s="8">
        <v>24</v>
      </c>
      <c r="G1329" s="8" t="e">
        <f>NA()</f>
        <v>#N/A</v>
      </c>
      <c r="H1329" s="8">
        <v>17</v>
      </c>
      <c r="I1329" s="8">
        <v>24</v>
      </c>
      <c r="J1329" s="8">
        <v>11</v>
      </c>
      <c r="U1329" s="22"/>
      <c r="V1329" s="22"/>
      <c r="W1329" s="22"/>
      <c r="X1329" s="22"/>
      <c r="Y1329" s="22"/>
      <c r="Z1329" s="22"/>
    </row>
    <row r="1330" spans="2:26" s="191" customFormat="1" ht="15.75" hidden="1">
      <c r="B1330" s="24" t="s">
        <v>141</v>
      </c>
      <c r="C1330" s="8">
        <v>40</v>
      </c>
      <c r="D1330" s="8">
        <v>30</v>
      </c>
      <c r="E1330" s="8">
        <v>16</v>
      </c>
      <c r="F1330" s="8">
        <v>48</v>
      </c>
      <c r="G1330" s="8">
        <v>30</v>
      </c>
      <c r="H1330" s="8">
        <v>30</v>
      </c>
      <c r="I1330" s="8">
        <v>50</v>
      </c>
      <c r="J1330" s="8">
        <v>14</v>
      </c>
      <c r="U1330" s="22"/>
      <c r="V1330" s="22"/>
      <c r="W1330" s="22"/>
      <c r="X1330" s="22"/>
      <c r="Y1330" s="22"/>
      <c r="Z1330" s="22"/>
    </row>
    <row r="1331" spans="2:26" s="191" customFormat="1" ht="15.75" hidden="1">
      <c r="B1331" s="24" t="s">
        <v>142</v>
      </c>
      <c r="C1331" s="8">
        <v>29</v>
      </c>
      <c r="D1331" s="8">
        <v>22</v>
      </c>
      <c r="E1331" s="8">
        <v>21</v>
      </c>
      <c r="F1331" s="8">
        <v>33</v>
      </c>
      <c r="G1331" s="8">
        <v>44</v>
      </c>
      <c r="H1331" s="8">
        <v>21</v>
      </c>
      <c r="I1331" s="8">
        <v>36</v>
      </c>
      <c r="J1331" s="8">
        <v>18</v>
      </c>
      <c r="U1331" s="22"/>
      <c r="V1331" s="22"/>
      <c r="W1331" s="22"/>
      <c r="X1331" s="22"/>
      <c r="Y1331" s="22"/>
      <c r="Z1331" s="22"/>
    </row>
    <row r="1332" spans="2:26" s="191" customFormat="1" ht="15.75" hidden="1">
      <c r="B1332" s="24" t="s">
        <v>143</v>
      </c>
      <c r="C1332" s="8">
        <v>41</v>
      </c>
      <c r="D1332" s="8">
        <v>20</v>
      </c>
      <c r="E1332" s="8">
        <v>15</v>
      </c>
      <c r="F1332" s="8">
        <v>43</v>
      </c>
      <c r="G1332" s="8">
        <v>55</v>
      </c>
      <c r="H1332" s="8">
        <v>35</v>
      </c>
      <c r="I1332" s="8">
        <v>47</v>
      </c>
      <c r="J1332" s="8">
        <v>19</v>
      </c>
      <c r="U1332" s="22"/>
      <c r="V1332" s="22"/>
      <c r="W1332" s="22"/>
      <c r="X1332" s="22"/>
      <c r="Y1332" s="22"/>
      <c r="Z1332" s="22"/>
    </row>
    <row r="1333" spans="2:26" s="191" customFormat="1" ht="15.75" hidden="1">
      <c r="B1333" s="24" t="s">
        <v>144</v>
      </c>
      <c r="C1333" s="8">
        <v>41</v>
      </c>
      <c r="D1333" s="8">
        <v>22</v>
      </c>
      <c r="E1333" s="8">
        <v>23</v>
      </c>
      <c r="F1333" s="8">
        <v>50</v>
      </c>
      <c r="G1333" s="8">
        <v>44</v>
      </c>
      <c r="H1333" s="8">
        <v>32</v>
      </c>
      <c r="I1333" s="8">
        <v>49</v>
      </c>
      <c r="J1333" s="8">
        <v>22</v>
      </c>
      <c r="U1333" s="22"/>
      <c r="V1333" s="22"/>
      <c r="W1333" s="22"/>
      <c r="X1333" s="22"/>
      <c r="Y1333" s="22"/>
      <c r="Z1333" s="22"/>
    </row>
    <row r="1334" spans="2:26" s="191" customFormat="1" ht="15.75" hidden="1">
      <c r="B1334" s="24" t="s">
        <v>145</v>
      </c>
      <c r="C1334" s="8">
        <v>49</v>
      </c>
      <c r="D1334" s="8">
        <v>29</v>
      </c>
      <c r="E1334" s="8">
        <v>48</v>
      </c>
      <c r="F1334" s="8">
        <v>51</v>
      </c>
      <c r="G1334" s="8">
        <v>40</v>
      </c>
      <c r="H1334" s="8">
        <v>39</v>
      </c>
      <c r="I1334" s="8">
        <v>61</v>
      </c>
      <c r="J1334" s="8">
        <v>41</v>
      </c>
      <c r="U1334" s="22"/>
      <c r="V1334" s="22"/>
      <c r="W1334" s="22"/>
      <c r="X1334" s="22"/>
      <c r="Y1334" s="22"/>
      <c r="Z1334" s="22"/>
    </row>
    <row r="1335" spans="2:26" s="191" customFormat="1" ht="15.75" hidden="1">
      <c r="B1335" s="14" t="s">
        <v>67</v>
      </c>
      <c r="C1335" s="6"/>
      <c r="D1335" s="6"/>
      <c r="E1335" s="6"/>
      <c r="F1335" s="6"/>
      <c r="G1335" s="6"/>
      <c r="H1335" s="6"/>
      <c r="I1335" s="6"/>
      <c r="J1335" s="6"/>
      <c r="K1335" s="6"/>
      <c r="L1335" s="14"/>
      <c r="U1335" s="22"/>
      <c r="V1335" s="22"/>
      <c r="W1335" s="22"/>
      <c r="X1335" s="22"/>
      <c r="Y1335" s="22"/>
      <c r="Z1335" s="22"/>
    </row>
    <row r="1336" spans="2:26" s="27" customFormat="1" ht="15.75" hidden="1">
      <c r="B1336" s="14"/>
      <c r="C1336" s="6"/>
      <c r="D1336" s="6"/>
      <c r="E1336" s="6"/>
      <c r="F1336" s="6"/>
      <c r="G1336" s="6"/>
      <c r="H1336" s="6"/>
      <c r="I1336" s="6"/>
      <c r="J1336" s="36"/>
      <c r="K1336" s="36"/>
      <c r="L1336" s="26"/>
      <c r="U1336" s="22"/>
      <c r="V1336" s="22"/>
      <c r="W1336" s="22"/>
      <c r="X1336" s="22"/>
      <c r="Y1336" s="22"/>
      <c r="Z1336" s="22"/>
    </row>
    <row r="1337" spans="2:26" s="191" customFormat="1" ht="15" customHeight="1" hidden="1">
      <c r="B1337" s="380" t="s">
        <v>310</v>
      </c>
      <c r="C1337" s="380"/>
      <c r="D1337" s="380"/>
      <c r="E1337" s="380"/>
      <c r="F1337" s="380"/>
      <c r="G1337" s="380"/>
      <c r="H1337" s="380"/>
      <c r="I1337" s="380"/>
      <c r="J1337" s="380"/>
      <c r="K1337" s="380"/>
      <c r="L1337" s="380"/>
      <c r="M1337" s="320"/>
      <c r="U1337" s="22"/>
      <c r="V1337" s="22"/>
      <c r="W1337" s="22"/>
      <c r="X1337" s="22"/>
      <c r="Y1337" s="22"/>
      <c r="Z1337" s="22"/>
    </row>
    <row r="1338" spans="2:26" s="191" customFormat="1" ht="15" customHeight="1" hidden="1">
      <c r="B1338" s="10"/>
      <c r="C1338" s="10" t="s">
        <v>51</v>
      </c>
      <c r="D1338" s="10" t="s">
        <v>62</v>
      </c>
      <c r="E1338" s="10" t="s">
        <v>157</v>
      </c>
      <c r="F1338" s="10" t="s">
        <v>63</v>
      </c>
      <c r="G1338" s="10" t="s">
        <v>101</v>
      </c>
      <c r="H1338" s="10" t="s">
        <v>100</v>
      </c>
      <c r="I1338" s="10" t="s">
        <v>97</v>
      </c>
      <c r="J1338" s="10" t="s">
        <v>92</v>
      </c>
      <c r="U1338" s="22"/>
      <c r="V1338" s="22"/>
      <c r="W1338" s="22"/>
      <c r="X1338" s="22"/>
      <c r="Y1338" s="22"/>
      <c r="Z1338" s="22"/>
    </row>
    <row r="1339" spans="2:26" s="191" customFormat="1" ht="15.75" hidden="1">
      <c r="B1339" s="9" t="s">
        <v>53</v>
      </c>
      <c r="C1339" s="9">
        <v>66</v>
      </c>
      <c r="D1339" s="9">
        <v>49</v>
      </c>
      <c r="E1339" s="9">
        <v>58</v>
      </c>
      <c r="F1339" s="9">
        <v>78</v>
      </c>
      <c r="G1339" s="9">
        <v>86</v>
      </c>
      <c r="H1339" s="9">
        <v>67</v>
      </c>
      <c r="I1339" s="9">
        <v>64</v>
      </c>
      <c r="J1339" s="9">
        <v>55</v>
      </c>
      <c r="U1339" s="22"/>
      <c r="V1339" s="22"/>
      <c r="W1339" s="22"/>
      <c r="X1339" s="22"/>
      <c r="Y1339" s="22"/>
      <c r="Z1339" s="22"/>
    </row>
    <row r="1340" spans="2:26" s="191" customFormat="1" ht="15.75" hidden="1">
      <c r="B1340" s="9" t="s">
        <v>64</v>
      </c>
      <c r="C1340" s="9">
        <v>67</v>
      </c>
      <c r="D1340" s="9">
        <v>49</v>
      </c>
      <c r="E1340" s="9">
        <v>58</v>
      </c>
      <c r="F1340" s="9">
        <v>81</v>
      </c>
      <c r="G1340" s="9">
        <v>87</v>
      </c>
      <c r="H1340" s="9">
        <v>69</v>
      </c>
      <c r="I1340" s="9">
        <v>66</v>
      </c>
      <c r="J1340" s="9">
        <v>55</v>
      </c>
      <c r="U1340" s="22"/>
      <c r="V1340" s="22"/>
      <c r="W1340" s="22"/>
      <c r="X1340" s="22"/>
      <c r="Y1340" s="22"/>
      <c r="Z1340" s="22"/>
    </row>
    <row r="1341" spans="2:26" s="191" customFormat="1" ht="15.75" hidden="1">
      <c r="B1341" s="9" t="s">
        <v>65</v>
      </c>
      <c r="C1341" s="9">
        <v>68</v>
      </c>
      <c r="D1341" s="9">
        <v>47</v>
      </c>
      <c r="E1341" s="9">
        <v>55</v>
      </c>
      <c r="F1341" s="9">
        <v>77</v>
      </c>
      <c r="G1341" s="9">
        <v>84</v>
      </c>
      <c r="H1341" s="9">
        <v>69</v>
      </c>
      <c r="I1341" s="9">
        <v>66</v>
      </c>
      <c r="J1341" s="9">
        <v>53</v>
      </c>
      <c r="U1341" s="22"/>
      <c r="V1341" s="22"/>
      <c r="W1341" s="22"/>
      <c r="X1341" s="22"/>
      <c r="Y1341" s="22"/>
      <c r="Z1341" s="22"/>
    </row>
    <row r="1342" spans="2:26" s="191" customFormat="1" ht="15" customHeight="1" hidden="1">
      <c r="B1342" s="24" t="s">
        <v>34</v>
      </c>
      <c r="C1342" s="9">
        <v>52</v>
      </c>
      <c r="D1342" s="9">
        <v>46</v>
      </c>
      <c r="E1342" s="9">
        <v>57</v>
      </c>
      <c r="F1342" s="9">
        <v>78</v>
      </c>
      <c r="G1342" s="9">
        <v>100</v>
      </c>
      <c r="H1342" s="9">
        <v>52</v>
      </c>
      <c r="I1342" s="9">
        <v>53</v>
      </c>
      <c r="J1342" s="9">
        <v>47</v>
      </c>
      <c r="U1342" s="22"/>
      <c r="V1342" s="22"/>
      <c r="W1342" s="22"/>
      <c r="X1342" s="22"/>
      <c r="Y1342" s="22"/>
      <c r="Z1342" s="22"/>
    </row>
    <row r="1343" spans="2:26" s="191" customFormat="1" ht="15.75" hidden="1">
      <c r="B1343" s="24" t="s">
        <v>60</v>
      </c>
      <c r="C1343" s="9">
        <v>58</v>
      </c>
      <c r="D1343" s="9">
        <v>49</v>
      </c>
      <c r="E1343" s="9">
        <v>60</v>
      </c>
      <c r="F1343" s="9">
        <v>83</v>
      </c>
      <c r="G1343" s="9">
        <v>80</v>
      </c>
      <c r="H1343" s="9">
        <v>59</v>
      </c>
      <c r="I1343" s="9">
        <v>58</v>
      </c>
      <c r="J1343" s="9">
        <v>56</v>
      </c>
      <c r="U1343" s="22"/>
      <c r="V1343" s="22"/>
      <c r="W1343" s="22"/>
      <c r="X1343" s="22"/>
      <c r="Y1343" s="22"/>
      <c r="Z1343" s="22"/>
    </row>
    <row r="1344" spans="2:26" s="191" customFormat="1" ht="15.75" hidden="1">
      <c r="B1344" s="24" t="s">
        <v>134</v>
      </c>
      <c r="C1344" s="9">
        <v>66</v>
      </c>
      <c r="D1344" s="9">
        <v>49</v>
      </c>
      <c r="E1344" s="9">
        <v>49</v>
      </c>
      <c r="F1344" s="9">
        <v>77</v>
      </c>
      <c r="G1344" s="9">
        <v>97</v>
      </c>
      <c r="H1344" s="9">
        <v>71</v>
      </c>
      <c r="I1344" s="9">
        <v>63</v>
      </c>
      <c r="J1344" s="9">
        <v>46</v>
      </c>
      <c r="U1344" s="22"/>
      <c r="V1344" s="22"/>
      <c r="W1344" s="22"/>
      <c r="X1344" s="22"/>
      <c r="Y1344" s="22"/>
      <c r="Z1344" s="22"/>
    </row>
    <row r="1345" spans="2:26" s="191" customFormat="1" ht="15.75" hidden="1">
      <c r="B1345" s="24" t="s">
        <v>135</v>
      </c>
      <c r="C1345" s="9">
        <v>52</v>
      </c>
      <c r="D1345" s="9">
        <v>50</v>
      </c>
      <c r="E1345" s="9">
        <v>57</v>
      </c>
      <c r="F1345" s="9">
        <v>70</v>
      </c>
      <c r="G1345" s="9" t="e">
        <f>NA()</f>
        <v>#N/A</v>
      </c>
      <c r="H1345" s="9">
        <v>51</v>
      </c>
      <c r="I1345" s="9">
        <v>53</v>
      </c>
      <c r="J1345" s="9">
        <v>49</v>
      </c>
      <c r="U1345" s="22"/>
      <c r="V1345" s="22"/>
      <c r="W1345" s="22"/>
      <c r="X1345" s="22"/>
      <c r="Y1345" s="22"/>
      <c r="Z1345" s="22"/>
    </row>
    <row r="1346" spans="2:26" s="191" customFormat="1" ht="15.75" hidden="1">
      <c r="B1346" s="24" t="s">
        <v>136</v>
      </c>
      <c r="C1346" s="9">
        <v>51</v>
      </c>
      <c r="D1346" s="9">
        <v>44</v>
      </c>
      <c r="E1346" s="9">
        <v>55</v>
      </c>
      <c r="F1346" s="9">
        <v>67</v>
      </c>
      <c r="G1346" s="9">
        <v>69</v>
      </c>
      <c r="H1346" s="9">
        <v>55</v>
      </c>
      <c r="I1346" s="9">
        <v>47</v>
      </c>
      <c r="J1346" s="9">
        <v>46</v>
      </c>
      <c r="U1346" s="22"/>
      <c r="V1346" s="22"/>
      <c r="W1346" s="22"/>
      <c r="X1346" s="22"/>
      <c r="Y1346" s="22"/>
      <c r="Z1346" s="22"/>
    </row>
    <row r="1347" spans="2:26" s="191" customFormat="1" ht="15.75" hidden="1">
      <c r="B1347" s="24" t="s">
        <v>47</v>
      </c>
      <c r="C1347" s="9">
        <v>53</v>
      </c>
      <c r="D1347" s="9">
        <v>38</v>
      </c>
      <c r="E1347" s="9">
        <v>51</v>
      </c>
      <c r="F1347" s="9">
        <v>77</v>
      </c>
      <c r="G1347" s="9">
        <v>69</v>
      </c>
      <c r="H1347" s="9">
        <v>54</v>
      </c>
      <c r="I1347" s="9">
        <v>52</v>
      </c>
      <c r="J1347" s="9">
        <v>49</v>
      </c>
      <c r="U1347" s="22"/>
      <c r="V1347" s="22"/>
      <c r="W1347" s="22"/>
      <c r="X1347" s="22"/>
      <c r="Y1347" s="22"/>
      <c r="Z1347" s="22"/>
    </row>
    <row r="1348" spans="2:26" s="191" customFormat="1" ht="15.75" hidden="1">
      <c r="B1348" s="24" t="s">
        <v>138</v>
      </c>
      <c r="C1348" s="9">
        <v>56</v>
      </c>
      <c r="D1348" s="9">
        <v>47</v>
      </c>
      <c r="E1348" s="9">
        <v>52</v>
      </c>
      <c r="F1348" s="9">
        <v>73</v>
      </c>
      <c r="G1348" s="9">
        <v>75</v>
      </c>
      <c r="H1348" s="9">
        <v>60</v>
      </c>
      <c r="I1348" s="9">
        <v>53</v>
      </c>
      <c r="J1348" s="9">
        <v>52</v>
      </c>
      <c r="U1348" s="22"/>
      <c r="V1348" s="22"/>
      <c r="W1348" s="22"/>
      <c r="X1348" s="22"/>
      <c r="Y1348" s="22"/>
      <c r="Z1348" s="22"/>
    </row>
    <row r="1349" spans="2:26" s="191" customFormat="1" ht="15.75" hidden="1">
      <c r="B1349" s="24" t="s">
        <v>139</v>
      </c>
      <c r="C1349" s="9">
        <v>38</v>
      </c>
      <c r="D1349" s="9">
        <v>37</v>
      </c>
      <c r="E1349" s="9">
        <v>44</v>
      </c>
      <c r="F1349" s="9">
        <v>30</v>
      </c>
      <c r="G1349" s="9" t="e">
        <f>NA()</f>
        <v>#N/A</v>
      </c>
      <c r="H1349" s="9">
        <v>37</v>
      </c>
      <c r="I1349" s="9">
        <v>38</v>
      </c>
      <c r="J1349" s="9">
        <v>35</v>
      </c>
      <c r="U1349" s="22"/>
      <c r="V1349" s="22"/>
      <c r="W1349" s="22"/>
      <c r="X1349" s="22"/>
      <c r="Y1349" s="22"/>
      <c r="Z1349" s="22"/>
    </row>
    <row r="1350" spans="2:26" s="191" customFormat="1" ht="15.75" hidden="1">
      <c r="B1350" s="24" t="s">
        <v>52</v>
      </c>
      <c r="C1350" s="9">
        <v>59</v>
      </c>
      <c r="D1350" s="9">
        <v>46</v>
      </c>
      <c r="E1350" s="9">
        <v>57</v>
      </c>
      <c r="F1350" s="9">
        <v>65</v>
      </c>
      <c r="G1350" s="9">
        <v>89</v>
      </c>
      <c r="H1350" s="9">
        <v>61</v>
      </c>
      <c r="I1350" s="9">
        <v>57</v>
      </c>
      <c r="J1350" s="9">
        <v>46</v>
      </c>
      <c r="U1350" s="22"/>
      <c r="V1350" s="22"/>
      <c r="W1350" s="22"/>
      <c r="X1350" s="22"/>
      <c r="Y1350" s="22"/>
      <c r="Z1350" s="22"/>
    </row>
    <row r="1351" spans="2:26" s="191" customFormat="1" ht="15.75" hidden="1">
      <c r="B1351" s="24" t="s">
        <v>141</v>
      </c>
      <c r="C1351" s="9">
        <v>77</v>
      </c>
      <c r="D1351" s="9">
        <v>52</v>
      </c>
      <c r="E1351" s="9">
        <v>61</v>
      </c>
      <c r="F1351" s="9">
        <v>86</v>
      </c>
      <c r="G1351" s="9">
        <v>90</v>
      </c>
      <c r="H1351" s="9">
        <v>78</v>
      </c>
      <c r="I1351" s="9">
        <v>76</v>
      </c>
      <c r="J1351" s="9">
        <v>56</v>
      </c>
      <c r="U1351" s="22"/>
      <c r="V1351" s="22"/>
      <c r="W1351" s="22"/>
      <c r="X1351" s="22"/>
      <c r="Y1351" s="22"/>
      <c r="Z1351" s="22"/>
    </row>
    <row r="1352" spans="2:26" s="191" customFormat="1" ht="15.75" hidden="1">
      <c r="B1352" s="24" t="s">
        <v>142</v>
      </c>
      <c r="C1352" s="9">
        <v>62</v>
      </c>
      <c r="D1352" s="9">
        <v>49</v>
      </c>
      <c r="E1352" s="9">
        <v>56</v>
      </c>
      <c r="F1352" s="9">
        <v>76</v>
      </c>
      <c r="G1352" s="9">
        <v>74</v>
      </c>
      <c r="H1352" s="9">
        <v>62</v>
      </c>
      <c r="I1352" s="9">
        <v>61</v>
      </c>
      <c r="J1352" s="9">
        <v>54</v>
      </c>
      <c r="U1352" s="22"/>
      <c r="V1352" s="22"/>
      <c r="W1352" s="22"/>
      <c r="X1352" s="22"/>
      <c r="Y1352" s="22"/>
      <c r="Z1352" s="22"/>
    </row>
    <row r="1353" spans="2:26" s="191" customFormat="1" ht="15.75" hidden="1">
      <c r="B1353" s="24" t="s">
        <v>143</v>
      </c>
      <c r="C1353" s="9">
        <v>79</v>
      </c>
      <c r="D1353" s="9">
        <v>53</v>
      </c>
      <c r="E1353" s="9">
        <v>59</v>
      </c>
      <c r="F1353" s="9">
        <v>86</v>
      </c>
      <c r="G1353" s="9">
        <v>91</v>
      </c>
      <c r="H1353" s="9">
        <v>81</v>
      </c>
      <c r="I1353" s="9">
        <v>78</v>
      </c>
      <c r="J1353" s="9">
        <v>55</v>
      </c>
      <c r="U1353" s="22"/>
      <c r="V1353" s="22"/>
      <c r="W1353" s="22"/>
      <c r="X1353" s="22"/>
      <c r="Y1353" s="22"/>
      <c r="Z1353" s="22"/>
    </row>
    <row r="1354" spans="2:26" s="191" customFormat="1" ht="15.75" hidden="1">
      <c r="B1354" s="24" t="s">
        <v>144</v>
      </c>
      <c r="C1354" s="9">
        <v>80</v>
      </c>
      <c r="D1354" s="9">
        <v>60</v>
      </c>
      <c r="E1354" s="9">
        <v>71</v>
      </c>
      <c r="F1354" s="9">
        <v>93</v>
      </c>
      <c r="G1354" s="9">
        <v>85</v>
      </c>
      <c r="H1354" s="9">
        <v>81</v>
      </c>
      <c r="I1354" s="9">
        <v>79</v>
      </c>
      <c r="J1354" s="9">
        <v>62</v>
      </c>
      <c r="U1354" s="22"/>
      <c r="V1354" s="22"/>
      <c r="W1354" s="22"/>
      <c r="X1354" s="22"/>
      <c r="Y1354" s="22"/>
      <c r="Z1354" s="22"/>
    </row>
    <row r="1355" spans="2:26" s="191" customFormat="1" ht="15.75" hidden="1">
      <c r="B1355" s="24" t="s">
        <v>145</v>
      </c>
      <c r="C1355" s="9">
        <v>72</v>
      </c>
      <c r="D1355" s="9">
        <v>66</v>
      </c>
      <c r="E1355" s="9">
        <v>69</v>
      </c>
      <c r="F1355" s="9">
        <v>73</v>
      </c>
      <c r="G1355" s="9">
        <v>88</v>
      </c>
      <c r="H1355" s="9">
        <v>70</v>
      </c>
      <c r="I1355" s="9">
        <v>73</v>
      </c>
      <c r="J1355" s="9">
        <v>67</v>
      </c>
      <c r="U1355" s="22"/>
      <c r="V1355" s="22"/>
      <c r="W1355" s="22"/>
      <c r="X1355" s="22"/>
      <c r="Y1355" s="22"/>
      <c r="Z1355" s="22"/>
    </row>
    <row r="1356" spans="2:26" s="191" customFormat="1" ht="15.75" hidden="1">
      <c r="B1356" s="14" t="s">
        <v>309</v>
      </c>
      <c r="C1356" s="6"/>
      <c r="D1356" s="6"/>
      <c r="E1356" s="6"/>
      <c r="F1356" s="6"/>
      <c r="G1356" s="6"/>
      <c r="H1356" s="6"/>
      <c r="I1356" s="6"/>
      <c r="J1356" s="6"/>
      <c r="K1356" s="6"/>
      <c r="L1356" s="14"/>
      <c r="U1356" s="22"/>
      <c r="V1356" s="22"/>
      <c r="W1356" s="22"/>
      <c r="X1356" s="22"/>
      <c r="Y1356" s="22"/>
      <c r="Z1356" s="22"/>
    </row>
    <row r="1357" spans="2:26" s="191" customFormat="1" ht="15.75" hidden="1">
      <c r="B1357" s="14"/>
      <c r="C1357" s="6"/>
      <c r="D1357" s="6"/>
      <c r="E1357" s="6"/>
      <c r="F1357" s="6"/>
      <c r="G1357" s="6"/>
      <c r="H1357" s="6"/>
      <c r="I1357" s="6"/>
      <c r="J1357" s="6"/>
      <c r="K1357" s="6"/>
      <c r="L1357" s="14"/>
      <c r="U1357" s="22"/>
      <c r="V1357" s="22"/>
      <c r="W1357" s="22"/>
      <c r="X1357" s="22"/>
      <c r="Y1357" s="22"/>
      <c r="Z1357" s="22"/>
    </row>
    <row r="1358" spans="2:26" s="191" customFormat="1" ht="15" customHeight="1" hidden="1">
      <c r="B1358" s="380" t="s">
        <v>190</v>
      </c>
      <c r="C1358" s="380"/>
      <c r="D1358" s="380"/>
      <c r="E1358" s="380"/>
      <c r="F1358" s="380"/>
      <c r="G1358" s="380"/>
      <c r="H1358" s="380"/>
      <c r="I1358" s="380"/>
      <c r="J1358" s="380"/>
      <c r="K1358" s="380"/>
      <c r="L1358" s="380"/>
      <c r="M1358" s="320"/>
      <c r="U1358" s="22"/>
      <c r="V1358" s="22"/>
      <c r="W1358" s="22"/>
      <c r="X1358" s="22"/>
      <c r="Y1358" s="22"/>
      <c r="Z1358" s="22"/>
    </row>
    <row r="1359" spans="2:26" s="191" customFormat="1" ht="15" customHeight="1" hidden="1">
      <c r="B1359" s="10"/>
      <c r="C1359" s="10" t="s">
        <v>51</v>
      </c>
      <c r="D1359" s="10" t="s">
        <v>62</v>
      </c>
      <c r="E1359" s="10" t="s">
        <v>157</v>
      </c>
      <c r="F1359" s="10" t="s">
        <v>63</v>
      </c>
      <c r="G1359" s="10" t="s">
        <v>101</v>
      </c>
      <c r="H1359" s="10" t="s">
        <v>100</v>
      </c>
      <c r="I1359" s="10" t="s">
        <v>97</v>
      </c>
      <c r="J1359" s="10" t="s">
        <v>92</v>
      </c>
      <c r="U1359" s="22"/>
      <c r="V1359" s="22"/>
      <c r="W1359" s="22"/>
      <c r="X1359" s="22"/>
      <c r="Y1359" s="22"/>
      <c r="Z1359" s="22"/>
    </row>
    <row r="1360" spans="2:26" s="191" customFormat="1" ht="15.75" hidden="1">
      <c r="B1360" s="9" t="s">
        <v>53</v>
      </c>
      <c r="C1360" s="8">
        <v>62</v>
      </c>
      <c r="D1360" s="8">
        <v>44</v>
      </c>
      <c r="E1360" s="8">
        <v>53</v>
      </c>
      <c r="F1360" s="8">
        <v>74</v>
      </c>
      <c r="G1360" s="8">
        <v>85</v>
      </c>
      <c r="H1360" s="8">
        <v>64</v>
      </c>
      <c r="I1360" s="8">
        <v>61</v>
      </c>
      <c r="J1360" s="8">
        <v>50</v>
      </c>
      <c r="U1360" s="22"/>
      <c r="V1360" s="22"/>
      <c r="W1360" s="22"/>
      <c r="X1360" s="22"/>
      <c r="Y1360" s="22"/>
      <c r="Z1360" s="22"/>
    </row>
    <row r="1361" spans="2:26" s="191" customFormat="1" ht="15.75" hidden="1">
      <c r="B1361" s="9" t="s">
        <v>64</v>
      </c>
      <c r="C1361" s="8">
        <v>64</v>
      </c>
      <c r="D1361" s="8">
        <v>45</v>
      </c>
      <c r="E1361" s="8">
        <v>53</v>
      </c>
      <c r="F1361" s="8">
        <v>77</v>
      </c>
      <c r="G1361" s="8">
        <v>87</v>
      </c>
      <c r="H1361" s="8">
        <v>66</v>
      </c>
      <c r="I1361" s="8">
        <v>62</v>
      </c>
      <c r="J1361" s="8">
        <v>50</v>
      </c>
      <c r="U1361" s="22"/>
      <c r="V1361" s="22"/>
      <c r="W1361" s="22"/>
      <c r="X1361" s="22"/>
      <c r="Y1361" s="22"/>
      <c r="Z1361" s="22"/>
    </row>
    <row r="1362" spans="2:26" s="191" customFormat="1" ht="15.75" hidden="1">
      <c r="B1362" s="9" t="s">
        <v>65</v>
      </c>
      <c r="C1362" s="8">
        <v>65</v>
      </c>
      <c r="D1362" s="8">
        <v>44</v>
      </c>
      <c r="E1362" s="8">
        <v>52</v>
      </c>
      <c r="F1362" s="8">
        <v>74</v>
      </c>
      <c r="G1362" s="8">
        <v>81</v>
      </c>
      <c r="H1362" s="8">
        <v>67</v>
      </c>
      <c r="I1362" s="8">
        <v>64</v>
      </c>
      <c r="J1362" s="8">
        <v>49</v>
      </c>
      <c r="U1362" s="22"/>
      <c r="V1362" s="22"/>
      <c r="W1362" s="22"/>
      <c r="X1362" s="22"/>
      <c r="Y1362" s="22"/>
      <c r="Z1362" s="22"/>
    </row>
    <row r="1363" spans="2:26" s="191" customFormat="1" ht="15" customHeight="1" hidden="1">
      <c r="B1363" s="24" t="s">
        <v>34</v>
      </c>
      <c r="C1363" s="40">
        <v>48</v>
      </c>
      <c r="D1363" s="8">
        <v>43</v>
      </c>
      <c r="E1363" s="8">
        <v>54</v>
      </c>
      <c r="F1363" s="8">
        <v>71</v>
      </c>
      <c r="G1363" s="8">
        <v>67</v>
      </c>
      <c r="H1363" s="8">
        <v>51</v>
      </c>
      <c r="I1363" s="8">
        <v>45</v>
      </c>
      <c r="J1363" s="8">
        <v>40</v>
      </c>
      <c r="U1363" s="22"/>
      <c r="V1363" s="22"/>
      <c r="W1363" s="22"/>
      <c r="X1363" s="22"/>
      <c r="Y1363" s="22"/>
      <c r="Z1363" s="22"/>
    </row>
    <row r="1364" spans="2:26" s="191" customFormat="1" ht="15.75" hidden="1">
      <c r="B1364" s="24" t="s">
        <v>60</v>
      </c>
      <c r="C1364" s="40">
        <v>55</v>
      </c>
      <c r="D1364" s="8">
        <v>48</v>
      </c>
      <c r="E1364" s="8">
        <v>55</v>
      </c>
      <c r="F1364" s="8">
        <v>80</v>
      </c>
      <c r="G1364" s="8">
        <v>79</v>
      </c>
      <c r="H1364" s="8">
        <v>57</v>
      </c>
      <c r="I1364" s="8">
        <v>53</v>
      </c>
      <c r="J1364" s="8">
        <v>53</v>
      </c>
      <c r="U1364" s="22"/>
      <c r="V1364" s="22"/>
      <c r="W1364" s="22"/>
      <c r="X1364" s="22"/>
      <c r="Y1364" s="22"/>
      <c r="Z1364" s="22"/>
    </row>
    <row r="1365" spans="2:26" s="191" customFormat="1" ht="15.75" hidden="1">
      <c r="B1365" s="24" t="s">
        <v>134</v>
      </c>
      <c r="C1365" s="8">
        <v>63</v>
      </c>
      <c r="D1365" s="8">
        <v>48</v>
      </c>
      <c r="E1365" s="8">
        <v>47</v>
      </c>
      <c r="F1365" s="8">
        <v>72</v>
      </c>
      <c r="G1365" s="8">
        <v>88</v>
      </c>
      <c r="H1365" s="8">
        <v>63</v>
      </c>
      <c r="I1365" s="8">
        <v>62</v>
      </c>
      <c r="J1365" s="8">
        <v>46</v>
      </c>
      <c r="U1365" s="22"/>
      <c r="V1365" s="22"/>
      <c r="W1365" s="22"/>
      <c r="X1365" s="22"/>
      <c r="Y1365" s="22"/>
      <c r="Z1365" s="22"/>
    </row>
    <row r="1366" spans="2:26" s="191" customFormat="1" ht="15.75" hidden="1">
      <c r="B1366" s="24" t="s">
        <v>135</v>
      </c>
      <c r="C1366" s="8">
        <v>41</v>
      </c>
      <c r="D1366" s="8">
        <v>39</v>
      </c>
      <c r="E1366" s="8">
        <v>47</v>
      </c>
      <c r="F1366" s="8">
        <v>53</v>
      </c>
      <c r="G1366" s="8" t="e">
        <f>NA()</f>
        <v>#N/A</v>
      </c>
      <c r="H1366" s="8">
        <v>42</v>
      </c>
      <c r="I1366" s="8">
        <v>39</v>
      </c>
      <c r="J1366" s="8">
        <v>37</v>
      </c>
      <c r="U1366" s="22"/>
      <c r="V1366" s="22"/>
      <c r="W1366" s="22"/>
      <c r="X1366" s="22"/>
      <c r="Y1366" s="22"/>
      <c r="Z1366" s="22"/>
    </row>
    <row r="1367" spans="2:26" s="191" customFormat="1" ht="15.75" hidden="1">
      <c r="B1367" s="24" t="s">
        <v>136</v>
      </c>
      <c r="C1367" s="8">
        <v>49</v>
      </c>
      <c r="D1367" s="8">
        <v>39</v>
      </c>
      <c r="E1367" s="8">
        <v>51</v>
      </c>
      <c r="F1367" s="8">
        <v>76</v>
      </c>
      <c r="G1367" s="8">
        <v>71</v>
      </c>
      <c r="H1367" s="8">
        <v>52</v>
      </c>
      <c r="I1367" s="8">
        <v>47</v>
      </c>
      <c r="J1367" s="8">
        <v>40</v>
      </c>
      <c r="U1367" s="22"/>
      <c r="V1367" s="22"/>
      <c r="W1367" s="22"/>
      <c r="X1367" s="22"/>
      <c r="Y1367" s="22"/>
      <c r="Z1367" s="22"/>
    </row>
    <row r="1368" spans="2:26" s="191" customFormat="1" ht="15.75" hidden="1">
      <c r="B1368" s="24" t="s">
        <v>47</v>
      </c>
      <c r="C1368" s="8">
        <v>47</v>
      </c>
      <c r="D1368" s="8">
        <v>35</v>
      </c>
      <c r="E1368" s="8">
        <v>44</v>
      </c>
      <c r="F1368" s="8">
        <v>72</v>
      </c>
      <c r="G1368" s="8">
        <v>71</v>
      </c>
      <c r="H1368" s="8">
        <v>48</v>
      </c>
      <c r="I1368" s="8">
        <v>47</v>
      </c>
      <c r="J1368" s="8">
        <v>42</v>
      </c>
      <c r="U1368" s="22"/>
      <c r="V1368" s="22"/>
      <c r="W1368" s="22"/>
      <c r="X1368" s="22"/>
      <c r="Y1368" s="22"/>
      <c r="Z1368" s="22"/>
    </row>
    <row r="1369" spans="2:26" s="191" customFormat="1" ht="15.75" hidden="1">
      <c r="B1369" s="24" t="s">
        <v>138</v>
      </c>
      <c r="C1369" s="8">
        <v>54</v>
      </c>
      <c r="D1369" s="8">
        <v>50</v>
      </c>
      <c r="E1369" s="8">
        <v>49</v>
      </c>
      <c r="F1369" s="8">
        <v>64</v>
      </c>
      <c r="G1369" s="8">
        <v>81</v>
      </c>
      <c r="H1369" s="8">
        <v>59</v>
      </c>
      <c r="I1369" s="8">
        <v>50</v>
      </c>
      <c r="J1369" s="8">
        <v>50</v>
      </c>
      <c r="U1369" s="22"/>
      <c r="V1369" s="22"/>
      <c r="W1369" s="22"/>
      <c r="X1369" s="22"/>
      <c r="Y1369" s="22"/>
      <c r="Z1369" s="22"/>
    </row>
    <row r="1370" spans="2:26" s="191" customFormat="1" ht="15.75" hidden="1">
      <c r="B1370" s="24" t="s">
        <v>139</v>
      </c>
      <c r="C1370" s="8">
        <v>27</v>
      </c>
      <c r="D1370" s="8">
        <v>26</v>
      </c>
      <c r="E1370" s="8">
        <v>28</v>
      </c>
      <c r="F1370" s="8">
        <v>60</v>
      </c>
      <c r="G1370" s="8" t="e">
        <f>NA()</f>
        <v>#N/A</v>
      </c>
      <c r="H1370" s="8">
        <v>25</v>
      </c>
      <c r="I1370" s="8">
        <v>29</v>
      </c>
      <c r="J1370" s="8">
        <v>24</v>
      </c>
      <c r="U1370" s="22"/>
      <c r="V1370" s="22"/>
      <c r="W1370" s="22"/>
      <c r="X1370" s="22"/>
      <c r="Y1370" s="22"/>
      <c r="Z1370" s="22"/>
    </row>
    <row r="1371" spans="2:26" s="191" customFormat="1" ht="15.75" hidden="1">
      <c r="B1371" s="24" t="s">
        <v>52</v>
      </c>
      <c r="C1371" s="8">
        <v>60</v>
      </c>
      <c r="D1371" s="8">
        <v>44</v>
      </c>
      <c r="E1371" s="8">
        <v>58</v>
      </c>
      <c r="F1371" s="8">
        <v>69</v>
      </c>
      <c r="G1371" s="8">
        <v>33</v>
      </c>
      <c r="H1371" s="8">
        <v>65</v>
      </c>
      <c r="I1371" s="8">
        <v>54</v>
      </c>
      <c r="J1371" s="8">
        <v>53</v>
      </c>
      <c r="U1371" s="22"/>
      <c r="V1371" s="22"/>
      <c r="W1371" s="22"/>
      <c r="X1371" s="22"/>
      <c r="Y1371" s="22"/>
      <c r="Z1371" s="22"/>
    </row>
    <row r="1372" spans="2:26" s="191" customFormat="1" ht="15.75" hidden="1">
      <c r="B1372" s="24" t="s">
        <v>141</v>
      </c>
      <c r="C1372" s="8">
        <v>73</v>
      </c>
      <c r="D1372" s="8">
        <v>43</v>
      </c>
      <c r="E1372" s="8">
        <v>55</v>
      </c>
      <c r="F1372" s="8">
        <v>83</v>
      </c>
      <c r="G1372" s="8">
        <v>81</v>
      </c>
      <c r="H1372" s="8">
        <v>72</v>
      </c>
      <c r="I1372" s="8">
        <v>75</v>
      </c>
      <c r="J1372" s="8">
        <v>49</v>
      </c>
      <c r="U1372" s="22"/>
      <c r="V1372" s="22"/>
      <c r="W1372" s="22"/>
      <c r="X1372" s="22"/>
      <c r="Y1372" s="22"/>
      <c r="Z1372" s="22"/>
    </row>
    <row r="1373" spans="2:26" s="191" customFormat="1" ht="15.75" hidden="1">
      <c r="B1373" s="24" t="s">
        <v>142</v>
      </c>
      <c r="C1373" s="8">
        <v>55</v>
      </c>
      <c r="D1373" s="8">
        <v>41</v>
      </c>
      <c r="E1373" s="8">
        <v>51</v>
      </c>
      <c r="F1373" s="8">
        <v>65</v>
      </c>
      <c r="G1373" s="8">
        <v>84</v>
      </c>
      <c r="H1373" s="8">
        <v>58</v>
      </c>
      <c r="I1373" s="8">
        <v>53</v>
      </c>
      <c r="J1373" s="8">
        <v>47</v>
      </c>
      <c r="U1373" s="22"/>
      <c r="V1373" s="22"/>
      <c r="W1373" s="22"/>
      <c r="X1373" s="22"/>
      <c r="Y1373" s="22"/>
      <c r="Z1373" s="22"/>
    </row>
    <row r="1374" spans="2:26" s="191" customFormat="1" ht="15.75" hidden="1">
      <c r="B1374" s="24" t="s">
        <v>143</v>
      </c>
      <c r="C1374" s="8">
        <v>81</v>
      </c>
      <c r="D1374" s="8">
        <v>54</v>
      </c>
      <c r="E1374" s="8">
        <v>56</v>
      </c>
      <c r="F1374" s="8">
        <v>86</v>
      </c>
      <c r="G1374" s="8">
        <v>92</v>
      </c>
      <c r="H1374" s="8">
        <v>83</v>
      </c>
      <c r="I1374" s="8">
        <v>78</v>
      </c>
      <c r="J1374" s="8">
        <v>56</v>
      </c>
      <c r="U1374" s="22"/>
      <c r="V1374" s="22"/>
      <c r="W1374" s="22"/>
      <c r="X1374" s="22"/>
      <c r="Y1374" s="22"/>
      <c r="Z1374" s="22"/>
    </row>
    <row r="1375" spans="2:26" s="191" customFormat="1" ht="15.75" hidden="1">
      <c r="B1375" s="24" t="s">
        <v>144</v>
      </c>
      <c r="C1375" s="8">
        <v>77</v>
      </c>
      <c r="D1375" s="8">
        <v>52</v>
      </c>
      <c r="E1375" s="8">
        <v>66</v>
      </c>
      <c r="F1375" s="8">
        <v>92</v>
      </c>
      <c r="G1375" s="8">
        <v>89</v>
      </c>
      <c r="H1375" s="8">
        <v>80</v>
      </c>
      <c r="I1375" s="8">
        <v>74</v>
      </c>
      <c r="J1375" s="8">
        <v>62</v>
      </c>
      <c r="U1375" s="22"/>
      <c r="V1375" s="22"/>
      <c r="W1375" s="22"/>
      <c r="X1375" s="22"/>
      <c r="Y1375" s="22"/>
      <c r="Z1375" s="22"/>
    </row>
    <row r="1376" spans="2:26" s="191" customFormat="1" ht="15.75" hidden="1">
      <c r="B1376" s="24" t="s">
        <v>145</v>
      </c>
      <c r="C1376" s="8">
        <v>68</v>
      </c>
      <c r="D1376" s="8">
        <v>53</v>
      </c>
      <c r="E1376" s="8">
        <v>63</v>
      </c>
      <c r="F1376" s="8">
        <v>73</v>
      </c>
      <c r="G1376" s="8">
        <v>74</v>
      </c>
      <c r="H1376" s="8">
        <v>70</v>
      </c>
      <c r="I1376" s="8">
        <v>66</v>
      </c>
      <c r="J1376" s="8">
        <v>60</v>
      </c>
      <c r="U1376" s="22"/>
      <c r="V1376" s="22"/>
      <c r="W1376" s="22"/>
      <c r="X1376" s="22"/>
      <c r="Y1376" s="22"/>
      <c r="Z1376" s="22"/>
    </row>
    <row r="1377" spans="2:26" s="191" customFormat="1" ht="15.75" hidden="1">
      <c r="B1377" s="14" t="s">
        <v>303</v>
      </c>
      <c r="C1377" s="6"/>
      <c r="D1377" s="6"/>
      <c r="E1377" s="6"/>
      <c r="F1377" s="6"/>
      <c r="G1377" s="6"/>
      <c r="H1377" s="6"/>
      <c r="I1377" s="6"/>
      <c r="J1377" s="6"/>
      <c r="K1377" s="6"/>
      <c r="L1377" s="14"/>
      <c r="U1377" s="22"/>
      <c r="V1377" s="22"/>
      <c r="W1377" s="22"/>
      <c r="X1377" s="22"/>
      <c r="Y1377" s="22"/>
      <c r="Z1377" s="22"/>
    </row>
    <row r="1378" spans="2:26" s="191" customFormat="1" ht="15.75" hidden="1">
      <c r="B1378" s="14"/>
      <c r="C1378" s="6"/>
      <c r="D1378" s="6"/>
      <c r="E1378" s="6"/>
      <c r="F1378" s="6"/>
      <c r="G1378" s="6"/>
      <c r="H1378" s="6"/>
      <c r="I1378" s="6"/>
      <c r="J1378" s="6"/>
      <c r="K1378" s="6"/>
      <c r="L1378" s="14"/>
      <c r="U1378" s="22"/>
      <c r="V1378" s="22"/>
      <c r="W1378" s="22"/>
      <c r="X1378" s="22"/>
      <c r="Y1378" s="22"/>
      <c r="Z1378" s="22"/>
    </row>
    <row r="1379" spans="2:26" s="191" customFormat="1" ht="15" customHeight="1" hidden="1">
      <c r="B1379" s="380" t="s">
        <v>191</v>
      </c>
      <c r="C1379" s="380"/>
      <c r="D1379" s="380"/>
      <c r="E1379" s="380"/>
      <c r="F1379" s="380"/>
      <c r="G1379" s="380"/>
      <c r="H1379" s="380"/>
      <c r="I1379" s="380"/>
      <c r="J1379" s="380"/>
      <c r="K1379" s="380"/>
      <c r="L1379" s="380"/>
      <c r="M1379" s="320"/>
      <c r="U1379" s="22"/>
      <c r="V1379" s="22"/>
      <c r="W1379" s="22"/>
      <c r="X1379" s="22"/>
      <c r="Y1379" s="22"/>
      <c r="Z1379" s="22"/>
    </row>
    <row r="1380" spans="2:26" s="191" customFormat="1" ht="15" customHeight="1" hidden="1">
      <c r="B1380" s="10"/>
      <c r="C1380" s="10" t="s">
        <v>51</v>
      </c>
      <c r="D1380" s="10" t="s">
        <v>62</v>
      </c>
      <c r="E1380" s="10" t="s">
        <v>157</v>
      </c>
      <c r="F1380" s="10" t="s">
        <v>63</v>
      </c>
      <c r="G1380" s="10" t="s">
        <v>101</v>
      </c>
      <c r="H1380" s="10" t="s">
        <v>100</v>
      </c>
      <c r="I1380" s="10" t="s">
        <v>97</v>
      </c>
      <c r="J1380" s="10" t="s">
        <v>92</v>
      </c>
      <c r="U1380" s="22"/>
      <c r="V1380" s="22"/>
      <c r="W1380" s="22"/>
      <c r="X1380" s="22"/>
      <c r="Y1380" s="22"/>
      <c r="Z1380" s="22"/>
    </row>
    <row r="1381" spans="2:26" s="191" customFormat="1" ht="15.75" hidden="1">
      <c r="B1381" s="9" t="s">
        <v>53</v>
      </c>
      <c r="C1381" s="8">
        <v>56</v>
      </c>
      <c r="D1381" s="8">
        <v>38</v>
      </c>
      <c r="E1381" s="8">
        <v>46</v>
      </c>
      <c r="F1381" s="8">
        <v>70</v>
      </c>
      <c r="G1381" s="8">
        <v>82</v>
      </c>
      <c r="H1381" s="8">
        <v>58</v>
      </c>
      <c r="I1381" s="8">
        <v>54</v>
      </c>
      <c r="J1381" s="8">
        <v>43</v>
      </c>
      <c r="K1381" s="6"/>
      <c r="L1381" s="14"/>
      <c r="U1381" s="22"/>
      <c r="V1381" s="22"/>
      <c r="W1381" s="22"/>
      <c r="X1381" s="22"/>
      <c r="Y1381" s="22"/>
      <c r="Z1381" s="22"/>
    </row>
    <row r="1382" spans="2:26" s="191" customFormat="1" ht="15.75" hidden="1">
      <c r="B1382" s="9" t="s">
        <v>64</v>
      </c>
      <c r="C1382" s="8">
        <v>58</v>
      </c>
      <c r="D1382" s="8">
        <v>37</v>
      </c>
      <c r="E1382" s="8">
        <v>47</v>
      </c>
      <c r="F1382" s="8">
        <v>73</v>
      </c>
      <c r="G1382" s="8">
        <v>83</v>
      </c>
      <c r="H1382" s="8">
        <v>61</v>
      </c>
      <c r="I1382" s="8">
        <v>56</v>
      </c>
      <c r="J1382" s="8">
        <v>43</v>
      </c>
      <c r="U1382" s="22"/>
      <c r="V1382" s="22"/>
      <c r="W1382" s="22"/>
      <c r="X1382" s="22"/>
      <c r="Y1382" s="22"/>
      <c r="Z1382" s="22"/>
    </row>
    <row r="1383" spans="2:26" s="191" customFormat="1" ht="15.75" hidden="1">
      <c r="B1383" s="9" t="s">
        <v>65</v>
      </c>
      <c r="C1383" s="8">
        <v>59</v>
      </c>
      <c r="D1383" s="8">
        <v>36</v>
      </c>
      <c r="E1383" s="8">
        <v>44</v>
      </c>
      <c r="F1383" s="8">
        <v>68</v>
      </c>
      <c r="G1383" s="8">
        <v>79</v>
      </c>
      <c r="H1383" s="8">
        <v>61</v>
      </c>
      <c r="I1383" s="8">
        <v>57</v>
      </c>
      <c r="J1383" s="8">
        <v>42</v>
      </c>
      <c r="U1383" s="22"/>
      <c r="V1383" s="22"/>
      <c r="W1383" s="22"/>
      <c r="X1383" s="22"/>
      <c r="Y1383" s="22"/>
      <c r="Z1383" s="22"/>
    </row>
    <row r="1384" spans="2:26" s="191" customFormat="1" ht="15" customHeight="1" hidden="1">
      <c r="B1384" s="24" t="s">
        <v>34</v>
      </c>
      <c r="C1384" s="40">
        <v>47</v>
      </c>
      <c r="D1384" s="8">
        <v>38</v>
      </c>
      <c r="E1384" s="8">
        <v>54</v>
      </c>
      <c r="F1384" s="8">
        <v>80</v>
      </c>
      <c r="G1384" s="8" t="e">
        <f>NA()</f>
        <v>#N/A</v>
      </c>
      <c r="H1384" s="8">
        <v>49</v>
      </c>
      <c r="I1384" s="8">
        <v>45</v>
      </c>
      <c r="J1384" s="8">
        <v>37</v>
      </c>
      <c r="U1384" s="22"/>
      <c r="V1384" s="22"/>
      <c r="W1384" s="22"/>
      <c r="X1384" s="22"/>
      <c r="Y1384" s="22"/>
      <c r="Z1384" s="22"/>
    </row>
    <row r="1385" spans="2:26" s="191" customFormat="1" ht="15.75" hidden="1">
      <c r="B1385" s="24" t="s">
        <v>60</v>
      </c>
      <c r="C1385" s="40">
        <v>47</v>
      </c>
      <c r="D1385" s="8">
        <v>39</v>
      </c>
      <c r="E1385" s="8">
        <v>47</v>
      </c>
      <c r="F1385" s="8">
        <v>77</v>
      </c>
      <c r="G1385" s="8">
        <v>81</v>
      </c>
      <c r="H1385" s="8">
        <v>49</v>
      </c>
      <c r="I1385" s="8">
        <v>45</v>
      </c>
      <c r="J1385" s="8">
        <v>44</v>
      </c>
      <c r="U1385" s="22"/>
      <c r="V1385" s="22"/>
      <c r="W1385" s="22"/>
      <c r="X1385" s="22"/>
      <c r="Y1385" s="22"/>
      <c r="Z1385" s="22"/>
    </row>
    <row r="1386" spans="2:26" s="191" customFormat="1" ht="15.75" hidden="1">
      <c r="B1386" s="24" t="s">
        <v>134</v>
      </c>
      <c r="C1386" s="8">
        <v>54</v>
      </c>
      <c r="D1386" s="8">
        <v>34</v>
      </c>
      <c r="E1386" s="8">
        <v>38</v>
      </c>
      <c r="F1386" s="8">
        <v>65</v>
      </c>
      <c r="G1386" s="8">
        <v>78</v>
      </c>
      <c r="H1386" s="8">
        <v>56</v>
      </c>
      <c r="I1386" s="8">
        <v>51</v>
      </c>
      <c r="J1386" s="8">
        <v>39</v>
      </c>
      <c r="U1386" s="22"/>
      <c r="V1386" s="22"/>
      <c r="W1386" s="22"/>
      <c r="X1386" s="22"/>
      <c r="Y1386" s="22"/>
      <c r="Z1386" s="22"/>
    </row>
    <row r="1387" spans="2:26" s="191" customFormat="1" ht="15.75" hidden="1">
      <c r="B1387" s="24" t="s">
        <v>135</v>
      </c>
      <c r="C1387" s="8">
        <v>33</v>
      </c>
      <c r="D1387" s="8">
        <v>29</v>
      </c>
      <c r="E1387" s="8">
        <v>37</v>
      </c>
      <c r="F1387" s="8">
        <v>61</v>
      </c>
      <c r="G1387" s="8" t="e">
        <f>NA()</f>
        <v>#N/A</v>
      </c>
      <c r="H1387" s="8">
        <v>34</v>
      </c>
      <c r="I1387" s="8">
        <v>32</v>
      </c>
      <c r="J1387" s="8">
        <v>25</v>
      </c>
      <c r="U1387" s="22"/>
      <c r="V1387" s="22"/>
      <c r="W1387" s="22"/>
      <c r="X1387" s="22"/>
      <c r="Y1387" s="22"/>
      <c r="Z1387" s="22"/>
    </row>
    <row r="1388" spans="2:26" s="191" customFormat="1" ht="15.75" hidden="1">
      <c r="B1388" s="24" t="s">
        <v>136</v>
      </c>
      <c r="C1388" s="8">
        <v>38</v>
      </c>
      <c r="D1388" s="8">
        <v>28</v>
      </c>
      <c r="E1388" s="8">
        <v>39</v>
      </c>
      <c r="F1388" s="8">
        <v>64</v>
      </c>
      <c r="G1388" s="8">
        <v>48</v>
      </c>
      <c r="H1388" s="8">
        <v>41</v>
      </c>
      <c r="I1388" s="8">
        <v>36</v>
      </c>
      <c r="J1388" s="8">
        <v>28</v>
      </c>
      <c r="U1388" s="22"/>
      <c r="V1388" s="22"/>
      <c r="W1388" s="22"/>
      <c r="X1388" s="22"/>
      <c r="Y1388" s="22"/>
      <c r="Z1388" s="22"/>
    </row>
    <row r="1389" spans="2:26" s="191" customFormat="1" ht="15.75" hidden="1">
      <c r="B1389" s="24" t="s">
        <v>47</v>
      </c>
      <c r="C1389" s="8">
        <v>41</v>
      </c>
      <c r="D1389" s="8">
        <v>27</v>
      </c>
      <c r="E1389" s="8">
        <v>36</v>
      </c>
      <c r="F1389" s="8">
        <v>67</v>
      </c>
      <c r="G1389" s="8">
        <v>80</v>
      </c>
      <c r="H1389" s="8">
        <v>43</v>
      </c>
      <c r="I1389" s="8">
        <v>39</v>
      </c>
      <c r="J1389" s="8">
        <v>34</v>
      </c>
      <c r="U1389" s="22"/>
      <c r="V1389" s="22"/>
      <c r="W1389" s="22"/>
      <c r="X1389" s="22"/>
      <c r="Y1389" s="22"/>
      <c r="Z1389" s="22"/>
    </row>
    <row r="1390" spans="2:26" s="191" customFormat="1" ht="15.75" hidden="1">
      <c r="B1390" s="24" t="s">
        <v>138</v>
      </c>
      <c r="C1390" s="8">
        <v>49</v>
      </c>
      <c r="D1390" s="8">
        <v>36</v>
      </c>
      <c r="E1390" s="8">
        <v>43</v>
      </c>
      <c r="F1390" s="8">
        <v>64</v>
      </c>
      <c r="G1390" s="8">
        <v>72</v>
      </c>
      <c r="H1390" s="8">
        <v>51</v>
      </c>
      <c r="I1390" s="8">
        <v>46</v>
      </c>
      <c r="J1390" s="8">
        <v>43</v>
      </c>
      <c r="U1390" s="22"/>
      <c r="V1390" s="22"/>
      <c r="W1390" s="22"/>
      <c r="X1390" s="22"/>
      <c r="Y1390" s="22"/>
      <c r="Z1390" s="22"/>
    </row>
    <row r="1391" spans="2:26" s="191" customFormat="1" ht="15.75" hidden="1">
      <c r="B1391" s="24" t="s">
        <v>139</v>
      </c>
      <c r="C1391" s="8">
        <v>27</v>
      </c>
      <c r="D1391" s="8">
        <v>26</v>
      </c>
      <c r="E1391" s="8">
        <v>31</v>
      </c>
      <c r="F1391" s="8">
        <v>50</v>
      </c>
      <c r="G1391" s="8" t="e">
        <f>NA()</f>
        <v>#N/A</v>
      </c>
      <c r="H1391" s="8">
        <v>28</v>
      </c>
      <c r="I1391" s="8">
        <v>27</v>
      </c>
      <c r="J1391" s="8">
        <v>26</v>
      </c>
      <c r="U1391" s="22"/>
      <c r="V1391" s="22"/>
      <c r="W1391" s="22"/>
      <c r="X1391" s="22"/>
      <c r="Y1391" s="22"/>
      <c r="Z1391" s="22"/>
    </row>
    <row r="1392" spans="2:26" s="191" customFormat="1" ht="15.75" hidden="1">
      <c r="B1392" s="24" t="s">
        <v>52</v>
      </c>
      <c r="C1392" s="8">
        <v>53</v>
      </c>
      <c r="D1392" s="8">
        <v>42</v>
      </c>
      <c r="E1392" s="8">
        <v>48</v>
      </c>
      <c r="F1392" s="8">
        <v>58</v>
      </c>
      <c r="G1392" s="8">
        <v>60</v>
      </c>
      <c r="H1392" s="8">
        <v>55</v>
      </c>
      <c r="I1392" s="8">
        <v>50</v>
      </c>
      <c r="J1392" s="8">
        <v>43</v>
      </c>
      <c r="U1392" s="22"/>
      <c r="V1392" s="22"/>
      <c r="W1392" s="22"/>
      <c r="X1392" s="22"/>
      <c r="Y1392" s="22"/>
      <c r="Z1392" s="22"/>
    </row>
    <row r="1393" spans="2:26" s="191" customFormat="1" ht="15.75" hidden="1">
      <c r="B1393" s="24" t="s">
        <v>141</v>
      </c>
      <c r="C1393" s="8">
        <v>70</v>
      </c>
      <c r="D1393" s="8">
        <v>43</v>
      </c>
      <c r="E1393" s="8">
        <v>55</v>
      </c>
      <c r="F1393" s="8">
        <v>79</v>
      </c>
      <c r="G1393" s="8">
        <v>88</v>
      </c>
      <c r="H1393" s="8">
        <v>70</v>
      </c>
      <c r="I1393" s="8">
        <v>70</v>
      </c>
      <c r="J1393" s="8">
        <v>45</v>
      </c>
      <c r="U1393" s="22"/>
      <c r="V1393" s="22"/>
      <c r="W1393" s="22"/>
      <c r="X1393" s="22"/>
      <c r="Y1393" s="22"/>
      <c r="Z1393" s="22"/>
    </row>
    <row r="1394" spans="2:26" s="191" customFormat="1" ht="15.75" hidden="1">
      <c r="B1394" s="24" t="s">
        <v>142</v>
      </c>
      <c r="C1394" s="8">
        <v>52</v>
      </c>
      <c r="D1394" s="8">
        <v>34</v>
      </c>
      <c r="E1394" s="8">
        <v>46</v>
      </c>
      <c r="F1394" s="8">
        <v>62</v>
      </c>
      <c r="G1394" s="8">
        <v>80</v>
      </c>
      <c r="H1394" s="8">
        <v>53</v>
      </c>
      <c r="I1394" s="8">
        <v>50</v>
      </c>
      <c r="J1394" s="8">
        <v>42</v>
      </c>
      <c r="U1394" s="22"/>
      <c r="V1394" s="22"/>
      <c r="W1394" s="22"/>
      <c r="X1394" s="22"/>
      <c r="Y1394" s="22"/>
      <c r="Z1394" s="22"/>
    </row>
    <row r="1395" spans="2:26" s="191" customFormat="1" ht="15.75" hidden="1">
      <c r="B1395" s="24" t="s">
        <v>143</v>
      </c>
      <c r="C1395" s="8">
        <v>75</v>
      </c>
      <c r="D1395" s="8">
        <v>47</v>
      </c>
      <c r="E1395" s="8">
        <v>48</v>
      </c>
      <c r="F1395" s="8">
        <v>79</v>
      </c>
      <c r="G1395" s="8">
        <v>89</v>
      </c>
      <c r="H1395" s="8">
        <v>76</v>
      </c>
      <c r="I1395" s="8">
        <v>74</v>
      </c>
      <c r="J1395" s="8">
        <v>45</v>
      </c>
      <c r="U1395" s="22"/>
      <c r="V1395" s="22"/>
      <c r="W1395" s="22"/>
      <c r="X1395" s="22"/>
      <c r="Y1395" s="22"/>
      <c r="Z1395" s="22"/>
    </row>
    <row r="1396" spans="2:26" s="191" customFormat="1" ht="15.75" hidden="1">
      <c r="B1396" s="24" t="s">
        <v>144</v>
      </c>
      <c r="C1396" s="8">
        <v>73</v>
      </c>
      <c r="D1396" s="8">
        <v>45</v>
      </c>
      <c r="E1396" s="8">
        <v>61</v>
      </c>
      <c r="F1396" s="8">
        <v>87</v>
      </c>
      <c r="G1396" s="8">
        <v>85</v>
      </c>
      <c r="H1396" s="8">
        <v>75</v>
      </c>
      <c r="I1396" s="8">
        <v>71</v>
      </c>
      <c r="J1396" s="8">
        <v>55</v>
      </c>
      <c r="U1396" s="22"/>
      <c r="V1396" s="22"/>
      <c r="W1396" s="22"/>
      <c r="X1396" s="22"/>
      <c r="Y1396" s="22"/>
      <c r="Z1396" s="22"/>
    </row>
    <row r="1397" spans="2:26" s="191" customFormat="1" ht="15.75" hidden="1">
      <c r="B1397" s="24" t="s">
        <v>145</v>
      </c>
      <c r="C1397" s="8">
        <v>62</v>
      </c>
      <c r="D1397" s="8">
        <v>47</v>
      </c>
      <c r="E1397" s="8">
        <v>51</v>
      </c>
      <c r="F1397" s="8">
        <v>68</v>
      </c>
      <c r="G1397" s="8">
        <v>66</v>
      </c>
      <c r="H1397" s="8">
        <v>61</v>
      </c>
      <c r="I1397" s="8">
        <v>63</v>
      </c>
      <c r="J1397" s="8">
        <v>47</v>
      </c>
      <c r="U1397" s="22"/>
      <c r="V1397" s="22"/>
      <c r="W1397" s="22"/>
      <c r="X1397" s="22"/>
      <c r="Y1397" s="22"/>
      <c r="Z1397" s="22"/>
    </row>
    <row r="1398" spans="2:26" s="191" customFormat="1" ht="15.75" hidden="1">
      <c r="B1398" s="14" t="s">
        <v>48</v>
      </c>
      <c r="C1398" s="6"/>
      <c r="D1398" s="6"/>
      <c r="E1398" s="6"/>
      <c r="F1398" s="6"/>
      <c r="G1398" s="6"/>
      <c r="H1398" s="6"/>
      <c r="I1398" s="6"/>
      <c r="J1398" s="6"/>
      <c r="K1398" s="6"/>
      <c r="L1398" s="14"/>
      <c r="U1398" s="22"/>
      <c r="V1398" s="22"/>
      <c r="W1398" s="22"/>
      <c r="X1398" s="22"/>
      <c r="Y1398" s="22"/>
      <c r="Z1398" s="22"/>
    </row>
    <row r="1399" spans="2:26" s="27" customFormat="1" ht="15.75" hidden="1">
      <c r="B1399" s="14"/>
      <c r="C1399" s="6"/>
      <c r="D1399" s="6"/>
      <c r="E1399" s="6"/>
      <c r="F1399" s="6"/>
      <c r="G1399" s="6"/>
      <c r="H1399" s="6"/>
      <c r="I1399" s="6"/>
      <c r="J1399" s="36"/>
      <c r="K1399" s="36"/>
      <c r="L1399" s="26"/>
      <c r="U1399" s="22"/>
      <c r="V1399" s="22"/>
      <c r="W1399" s="22"/>
      <c r="X1399" s="22"/>
      <c r="Y1399" s="22"/>
      <c r="Z1399" s="22"/>
    </row>
    <row r="1400" spans="2:26" s="191" customFormat="1" ht="15" customHeight="1" hidden="1">
      <c r="B1400" s="380" t="s">
        <v>192</v>
      </c>
      <c r="C1400" s="380"/>
      <c r="D1400" s="380"/>
      <c r="E1400" s="380"/>
      <c r="F1400" s="380"/>
      <c r="G1400" s="380"/>
      <c r="H1400" s="380"/>
      <c r="I1400" s="380"/>
      <c r="J1400" s="380"/>
      <c r="K1400" s="380"/>
      <c r="L1400" s="380"/>
      <c r="M1400" s="320"/>
      <c r="U1400" s="22"/>
      <c r="V1400" s="22"/>
      <c r="W1400" s="22"/>
      <c r="X1400" s="22"/>
      <c r="Y1400" s="22"/>
      <c r="Z1400" s="22"/>
    </row>
    <row r="1401" spans="2:26" s="191" customFormat="1" ht="15" customHeight="1" hidden="1">
      <c r="B1401" s="10"/>
      <c r="C1401" s="10" t="s">
        <v>51</v>
      </c>
      <c r="D1401" s="10" t="s">
        <v>62</v>
      </c>
      <c r="E1401" s="10" t="s">
        <v>157</v>
      </c>
      <c r="F1401" s="10" t="s">
        <v>63</v>
      </c>
      <c r="G1401" s="10" t="s">
        <v>101</v>
      </c>
      <c r="H1401" s="10" t="s">
        <v>100</v>
      </c>
      <c r="I1401" s="10" t="s">
        <v>97</v>
      </c>
      <c r="J1401" s="10" t="s">
        <v>92</v>
      </c>
      <c r="U1401" s="22"/>
      <c r="V1401" s="22"/>
      <c r="W1401" s="22"/>
      <c r="X1401" s="22"/>
      <c r="Y1401" s="22"/>
      <c r="Z1401" s="22"/>
    </row>
    <row r="1402" spans="2:26" s="191" customFormat="1" ht="15.75" hidden="1">
      <c r="B1402" s="9" t="s">
        <v>53</v>
      </c>
      <c r="C1402" s="8">
        <v>53</v>
      </c>
      <c r="D1402" s="8">
        <v>32</v>
      </c>
      <c r="E1402" s="8">
        <v>42</v>
      </c>
      <c r="F1402" s="8">
        <v>66</v>
      </c>
      <c r="G1402" s="8">
        <v>78</v>
      </c>
      <c r="H1402" s="8">
        <v>56</v>
      </c>
      <c r="I1402" s="8">
        <v>49</v>
      </c>
      <c r="J1402" s="8">
        <v>38</v>
      </c>
      <c r="K1402" s="6"/>
      <c r="L1402" s="14"/>
      <c r="U1402" s="22"/>
      <c r="V1402" s="22"/>
      <c r="W1402" s="22"/>
      <c r="X1402" s="22"/>
      <c r="Y1402" s="22"/>
      <c r="Z1402" s="22"/>
    </row>
    <row r="1403" spans="2:26" s="191" customFormat="1" ht="15.75" hidden="1">
      <c r="B1403" s="9" t="s">
        <v>64</v>
      </c>
      <c r="C1403" s="8">
        <v>55</v>
      </c>
      <c r="D1403" s="8">
        <v>31</v>
      </c>
      <c r="E1403" s="8">
        <v>41</v>
      </c>
      <c r="F1403" s="8">
        <v>70</v>
      </c>
      <c r="G1403" s="8">
        <v>80</v>
      </c>
      <c r="H1403" s="8">
        <v>59</v>
      </c>
      <c r="I1403" s="8">
        <v>51</v>
      </c>
      <c r="J1403" s="8">
        <v>38</v>
      </c>
      <c r="U1403" s="22"/>
      <c r="V1403" s="22"/>
      <c r="W1403" s="22"/>
      <c r="X1403" s="22"/>
      <c r="Y1403" s="22"/>
      <c r="Z1403" s="22"/>
    </row>
    <row r="1404" spans="2:26" s="191" customFormat="1" ht="15.75" hidden="1">
      <c r="B1404" s="9" t="s">
        <v>65</v>
      </c>
      <c r="C1404" s="8">
        <v>56</v>
      </c>
      <c r="D1404" s="8">
        <v>30</v>
      </c>
      <c r="E1404" s="8">
        <v>41</v>
      </c>
      <c r="F1404" s="8">
        <v>65</v>
      </c>
      <c r="G1404" s="8">
        <v>72</v>
      </c>
      <c r="H1404" s="8">
        <v>59</v>
      </c>
      <c r="I1404" s="8">
        <v>52</v>
      </c>
      <c r="J1404" s="8">
        <v>39</v>
      </c>
      <c r="U1404" s="22"/>
      <c r="V1404" s="22"/>
      <c r="W1404" s="22"/>
      <c r="X1404" s="22"/>
      <c r="Y1404" s="22"/>
      <c r="Z1404" s="22"/>
    </row>
    <row r="1405" spans="2:26" s="191" customFormat="1" ht="15" customHeight="1" hidden="1">
      <c r="B1405" s="24" t="s">
        <v>34</v>
      </c>
      <c r="C1405" s="40">
        <v>39</v>
      </c>
      <c r="D1405" s="8">
        <v>29</v>
      </c>
      <c r="E1405" s="8">
        <v>38</v>
      </c>
      <c r="F1405" s="8">
        <v>67</v>
      </c>
      <c r="G1405" s="8">
        <v>69</v>
      </c>
      <c r="H1405" s="8">
        <v>48</v>
      </c>
      <c r="I1405" s="8">
        <v>32</v>
      </c>
      <c r="J1405" s="8">
        <v>26</v>
      </c>
      <c r="U1405" s="22"/>
      <c r="V1405" s="22"/>
      <c r="W1405" s="22"/>
      <c r="X1405" s="22"/>
      <c r="Y1405" s="22"/>
      <c r="Z1405" s="22"/>
    </row>
    <row r="1406" spans="2:26" s="191" customFormat="1" ht="15.75" hidden="1">
      <c r="B1406" s="24" t="s">
        <v>60</v>
      </c>
      <c r="C1406" s="40">
        <v>40</v>
      </c>
      <c r="D1406" s="8">
        <v>31</v>
      </c>
      <c r="E1406" s="8">
        <v>41</v>
      </c>
      <c r="F1406" s="8">
        <v>72</v>
      </c>
      <c r="G1406" s="8">
        <v>73</v>
      </c>
      <c r="H1406" s="8">
        <v>44</v>
      </c>
      <c r="I1406" s="8">
        <v>37</v>
      </c>
      <c r="J1406" s="8">
        <v>38</v>
      </c>
      <c r="U1406" s="22"/>
      <c r="V1406" s="22"/>
      <c r="W1406" s="22"/>
      <c r="X1406" s="22"/>
      <c r="Y1406" s="22"/>
      <c r="Z1406" s="22"/>
    </row>
    <row r="1407" spans="2:26" s="191" customFormat="1" ht="15.75" hidden="1">
      <c r="B1407" s="24" t="s">
        <v>134</v>
      </c>
      <c r="C1407" s="8">
        <v>53</v>
      </c>
      <c r="D1407" s="8">
        <v>25</v>
      </c>
      <c r="E1407" s="8">
        <v>40</v>
      </c>
      <c r="F1407" s="8">
        <v>60</v>
      </c>
      <c r="G1407" s="8">
        <v>86</v>
      </c>
      <c r="H1407" s="8">
        <v>60</v>
      </c>
      <c r="I1407" s="8">
        <v>46</v>
      </c>
      <c r="J1407" s="8">
        <v>34</v>
      </c>
      <c r="U1407" s="22"/>
      <c r="V1407" s="22"/>
      <c r="W1407" s="22"/>
      <c r="X1407" s="22"/>
      <c r="Y1407" s="22"/>
      <c r="Z1407" s="22"/>
    </row>
    <row r="1408" spans="2:26" s="191" customFormat="1" ht="15.75" hidden="1">
      <c r="B1408" s="24" t="s">
        <v>135</v>
      </c>
      <c r="C1408" s="8">
        <v>26</v>
      </c>
      <c r="D1408" s="8">
        <v>23</v>
      </c>
      <c r="E1408" s="8">
        <v>30</v>
      </c>
      <c r="F1408" s="8">
        <v>58</v>
      </c>
      <c r="G1408" s="8" t="e">
        <f>NA()</f>
        <v>#N/A</v>
      </c>
      <c r="H1408" s="8">
        <v>22</v>
      </c>
      <c r="I1408" s="8">
        <v>29</v>
      </c>
      <c r="J1408" s="8">
        <v>19</v>
      </c>
      <c r="U1408" s="22"/>
      <c r="V1408" s="22"/>
      <c r="W1408" s="22"/>
      <c r="X1408" s="22"/>
      <c r="Y1408" s="22"/>
      <c r="Z1408" s="22"/>
    </row>
    <row r="1409" spans="2:26" s="191" customFormat="1" ht="15.75" hidden="1">
      <c r="B1409" s="24" t="s">
        <v>136</v>
      </c>
      <c r="C1409" s="8">
        <v>37</v>
      </c>
      <c r="D1409" s="8">
        <v>29</v>
      </c>
      <c r="E1409" s="8">
        <v>32</v>
      </c>
      <c r="F1409" s="8">
        <v>65</v>
      </c>
      <c r="G1409" s="8">
        <v>77</v>
      </c>
      <c r="H1409" s="8">
        <v>39</v>
      </c>
      <c r="I1409" s="8">
        <v>36</v>
      </c>
      <c r="J1409" s="8">
        <v>29</v>
      </c>
      <c r="U1409" s="22"/>
      <c r="V1409" s="22"/>
      <c r="W1409" s="22"/>
      <c r="X1409" s="22"/>
      <c r="Y1409" s="22"/>
      <c r="Z1409" s="22"/>
    </row>
    <row r="1410" spans="2:26" s="191" customFormat="1" ht="15.75" hidden="1">
      <c r="B1410" s="24" t="s">
        <v>47</v>
      </c>
      <c r="C1410" s="8">
        <v>39</v>
      </c>
      <c r="D1410" s="8">
        <v>22</v>
      </c>
      <c r="E1410" s="8">
        <v>34</v>
      </c>
      <c r="F1410" s="8">
        <v>66</v>
      </c>
      <c r="G1410" s="8">
        <v>63</v>
      </c>
      <c r="H1410" s="8">
        <v>40</v>
      </c>
      <c r="I1410" s="8">
        <v>37</v>
      </c>
      <c r="J1410" s="8">
        <v>32</v>
      </c>
      <c r="U1410" s="22"/>
      <c r="V1410" s="22"/>
      <c r="W1410" s="22"/>
      <c r="X1410" s="22"/>
      <c r="Y1410" s="22"/>
      <c r="Z1410" s="22"/>
    </row>
    <row r="1411" spans="2:26" s="191" customFormat="1" ht="15.75" hidden="1">
      <c r="B1411" s="24" t="s">
        <v>138</v>
      </c>
      <c r="C1411" s="8">
        <v>45</v>
      </c>
      <c r="D1411" s="8">
        <v>27</v>
      </c>
      <c r="E1411" s="8">
        <v>36</v>
      </c>
      <c r="F1411" s="8">
        <v>64</v>
      </c>
      <c r="G1411" s="8">
        <v>78</v>
      </c>
      <c r="H1411" s="8">
        <v>48</v>
      </c>
      <c r="I1411" s="8">
        <v>42</v>
      </c>
      <c r="J1411" s="8">
        <v>36</v>
      </c>
      <c r="U1411" s="22"/>
      <c r="V1411" s="22"/>
      <c r="W1411" s="22"/>
      <c r="X1411" s="22"/>
      <c r="Y1411" s="22"/>
      <c r="Z1411" s="22"/>
    </row>
    <row r="1412" spans="2:26" s="191" customFormat="1" ht="15.75" hidden="1">
      <c r="B1412" s="24" t="s">
        <v>139</v>
      </c>
      <c r="C1412" s="8">
        <v>17</v>
      </c>
      <c r="D1412" s="8">
        <v>16</v>
      </c>
      <c r="E1412" s="8">
        <v>19</v>
      </c>
      <c r="F1412" s="8">
        <v>31</v>
      </c>
      <c r="G1412" s="8" t="e">
        <f>NA()</f>
        <v>#N/A</v>
      </c>
      <c r="H1412" s="8">
        <v>16</v>
      </c>
      <c r="I1412" s="8">
        <v>17</v>
      </c>
      <c r="J1412" s="8">
        <v>14</v>
      </c>
      <c r="U1412" s="22"/>
      <c r="V1412" s="22"/>
      <c r="W1412" s="22"/>
      <c r="X1412" s="22"/>
      <c r="Y1412" s="22"/>
      <c r="Z1412" s="22"/>
    </row>
    <row r="1413" spans="2:26" s="191" customFormat="1" ht="15.75" hidden="1">
      <c r="B1413" s="24" t="s">
        <v>52</v>
      </c>
      <c r="C1413" s="8">
        <v>49</v>
      </c>
      <c r="D1413" s="8">
        <v>35</v>
      </c>
      <c r="E1413" s="8">
        <v>34</v>
      </c>
      <c r="F1413" s="8">
        <v>61</v>
      </c>
      <c r="G1413" s="8" t="e">
        <f>NA()</f>
        <v>#N/A</v>
      </c>
      <c r="H1413" s="8">
        <v>49</v>
      </c>
      <c r="I1413" s="8">
        <v>49</v>
      </c>
      <c r="J1413" s="8">
        <v>33</v>
      </c>
      <c r="U1413" s="22"/>
      <c r="V1413" s="22"/>
      <c r="W1413" s="22"/>
      <c r="X1413" s="22"/>
      <c r="Y1413" s="22"/>
      <c r="Z1413" s="22"/>
    </row>
    <row r="1414" spans="2:26" s="191" customFormat="1" ht="15.75" hidden="1">
      <c r="B1414" s="24" t="s">
        <v>141</v>
      </c>
      <c r="C1414" s="8">
        <v>67</v>
      </c>
      <c r="D1414" s="8">
        <v>35</v>
      </c>
      <c r="E1414" s="8">
        <v>45</v>
      </c>
      <c r="F1414" s="8">
        <v>76</v>
      </c>
      <c r="G1414" s="8">
        <v>81</v>
      </c>
      <c r="H1414" s="8">
        <v>68</v>
      </c>
      <c r="I1414" s="8">
        <v>66</v>
      </c>
      <c r="J1414" s="8">
        <v>38</v>
      </c>
      <c r="U1414" s="22"/>
      <c r="V1414" s="22"/>
      <c r="W1414" s="22"/>
      <c r="X1414" s="22"/>
      <c r="Y1414" s="22"/>
      <c r="Z1414" s="22"/>
    </row>
    <row r="1415" spans="2:26" s="191" customFormat="1" ht="15.75" hidden="1">
      <c r="B1415" s="24" t="s">
        <v>142</v>
      </c>
      <c r="C1415" s="8">
        <v>52</v>
      </c>
      <c r="D1415" s="8">
        <v>33</v>
      </c>
      <c r="E1415" s="8">
        <v>41</v>
      </c>
      <c r="F1415" s="8">
        <v>65</v>
      </c>
      <c r="G1415" s="8">
        <v>78</v>
      </c>
      <c r="H1415" s="8">
        <v>57</v>
      </c>
      <c r="I1415" s="8">
        <v>47</v>
      </c>
      <c r="J1415" s="8">
        <v>36</v>
      </c>
      <c r="U1415" s="22"/>
      <c r="V1415" s="22"/>
      <c r="W1415" s="22"/>
      <c r="X1415" s="22"/>
      <c r="Y1415" s="22"/>
      <c r="Z1415" s="22"/>
    </row>
    <row r="1416" spans="2:26" s="191" customFormat="1" ht="15.75" hidden="1">
      <c r="B1416" s="24" t="s">
        <v>143</v>
      </c>
      <c r="C1416" s="8">
        <v>74</v>
      </c>
      <c r="D1416" s="8">
        <v>46</v>
      </c>
      <c r="E1416" s="8">
        <v>44</v>
      </c>
      <c r="F1416" s="8">
        <v>79</v>
      </c>
      <c r="G1416" s="8">
        <v>88</v>
      </c>
      <c r="H1416" s="8">
        <v>77</v>
      </c>
      <c r="I1416" s="8">
        <v>72</v>
      </c>
      <c r="J1416" s="8">
        <v>42</v>
      </c>
      <c r="U1416" s="22"/>
      <c r="V1416" s="22"/>
      <c r="W1416" s="22"/>
      <c r="X1416" s="22"/>
      <c r="Y1416" s="22"/>
      <c r="Z1416" s="22"/>
    </row>
    <row r="1417" spans="2:26" s="191" customFormat="1" ht="15.75" hidden="1">
      <c r="B1417" s="24" t="s">
        <v>144</v>
      </c>
      <c r="C1417" s="8">
        <v>68</v>
      </c>
      <c r="D1417" s="8">
        <v>40</v>
      </c>
      <c r="E1417" s="8">
        <v>50</v>
      </c>
      <c r="F1417" s="8">
        <v>82</v>
      </c>
      <c r="G1417" s="8">
        <v>80</v>
      </c>
      <c r="H1417" s="8">
        <v>72</v>
      </c>
      <c r="I1417" s="8">
        <v>63</v>
      </c>
      <c r="J1417" s="8">
        <v>47</v>
      </c>
      <c r="U1417" s="22"/>
      <c r="V1417" s="22"/>
      <c r="W1417" s="22"/>
      <c r="X1417" s="22"/>
      <c r="Y1417" s="22"/>
      <c r="Z1417" s="22"/>
    </row>
    <row r="1418" spans="2:26" s="191" customFormat="1" ht="15.75" hidden="1">
      <c r="B1418" s="24" t="s">
        <v>145</v>
      </c>
      <c r="C1418" s="8">
        <v>66</v>
      </c>
      <c r="D1418" s="8">
        <v>44</v>
      </c>
      <c r="E1418" s="8">
        <v>61</v>
      </c>
      <c r="F1418" s="8">
        <v>72</v>
      </c>
      <c r="G1418" s="8">
        <v>75</v>
      </c>
      <c r="H1418" s="8">
        <v>71</v>
      </c>
      <c r="I1418" s="8">
        <v>62</v>
      </c>
      <c r="J1418" s="8">
        <v>55</v>
      </c>
      <c r="U1418" s="22"/>
      <c r="V1418" s="22"/>
      <c r="W1418" s="22"/>
      <c r="X1418" s="22"/>
      <c r="Y1418" s="22"/>
      <c r="Z1418" s="22"/>
    </row>
    <row r="1419" spans="2:26" s="191" customFormat="1" ht="15.75" hidden="1">
      <c r="B1419" s="14" t="s">
        <v>49</v>
      </c>
      <c r="C1419" s="6"/>
      <c r="D1419" s="6"/>
      <c r="E1419" s="6"/>
      <c r="F1419" s="6"/>
      <c r="G1419" s="6"/>
      <c r="H1419" s="6"/>
      <c r="I1419" s="6"/>
      <c r="J1419" s="6"/>
      <c r="K1419" s="6"/>
      <c r="L1419" s="14"/>
      <c r="U1419" s="22"/>
      <c r="V1419" s="22"/>
      <c r="W1419" s="22"/>
      <c r="X1419" s="22"/>
      <c r="Y1419" s="22"/>
      <c r="Z1419" s="22"/>
    </row>
    <row r="1420" spans="2:26" s="27" customFormat="1" ht="15.75" hidden="1">
      <c r="B1420" s="14"/>
      <c r="C1420" s="6"/>
      <c r="D1420" s="6"/>
      <c r="E1420" s="6"/>
      <c r="F1420" s="6"/>
      <c r="G1420" s="6"/>
      <c r="H1420" s="6"/>
      <c r="I1420" s="6"/>
      <c r="J1420" s="36"/>
      <c r="K1420" s="36"/>
      <c r="L1420" s="26"/>
      <c r="U1420" s="22"/>
      <c r="V1420" s="22"/>
      <c r="W1420" s="22"/>
      <c r="X1420" s="22"/>
      <c r="Y1420" s="22"/>
      <c r="Z1420" s="22"/>
    </row>
    <row r="1421" spans="2:26" s="191" customFormat="1" ht="15" customHeight="1" hidden="1">
      <c r="B1421" s="380" t="s">
        <v>193</v>
      </c>
      <c r="C1421" s="380"/>
      <c r="D1421" s="380"/>
      <c r="E1421" s="380"/>
      <c r="F1421" s="380"/>
      <c r="G1421" s="380"/>
      <c r="H1421" s="380"/>
      <c r="I1421" s="380"/>
      <c r="J1421" s="380"/>
      <c r="K1421" s="380"/>
      <c r="L1421" s="380"/>
      <c r="M1421" s="320"/>
      <c r="U1421" s="22"/>
      <c r="V1421" s="22"/>
      <c r="W1421" s="22"/>
      <c r="X1421" s="22"/>
      <c r="Y1421" s="22"/>
      <c r="Z1421" s="22"/>
    </row>
    <row r="1422" spans="2:26" s="191" customFormat="1" ht="15" customHeight="1" hidden="1">
      <c r="B1422" s="10"/>
      <c r="C1422" s="10" t="s">
        <v>51</v>
      </c>
      <c r="D1422" s="10" t="s">
        <v>62</v>
      </c>
      <c r="E1422" s="10" t="s">
        <v>157</v>
      </c>
      <c r="F1422" s="10" t="s">
        <v>63</v>
      </c>
      <c r="G1422" s="10" t="s">
        <v>101</v>
      </c>
      <c r="H1422" s="10" t="s">
        <v>100</v>
      </c>
      <c r="I1422" s="10" t="s">
        <v>97</v>
      </c>
      <c r="J1422" s="10" t="s">
        <v>92</v>
      </c>
      <c r="U1422" s="22"/>
      <c r="V1422" s="22"/>
      <c r="W1422" s="22"/>
      <c r="X1422" s="22"/>
      <c r="Y1422" s="22"/>
      <c r="Z1422" s="22"/>
    </row>
    <row r="1423" spans="2:26" s="191" customFormat="1" ht="15.75" hidden="1">
      <c r="B1423" s="9" t="s">
        <v>53</v>
      </c>
      <c r="C1423" s="8">
        <v>51</v>
      </c>
      <c r="D1423" s="8">
        <v>29</v>
      </c>
      <c r="E1423" s="8">
        <v>39</v>
      </c>
      <c r="F1423" s="8">
        <v>64</v>
      </c>
      <c r="G1423" s="8">
        <v>77</v>
      </c>
      <c r="H1423" s="8">
        <v>54</v>
      </c>
      <c r="I1423" s="8">
        <v>47</v>
      </c>
      <c r="J1423" s="8">
        <v>36</v>
      </c>
      <c r="K1423" s="6"/>
      <c r="L1423" s="14"/>
      <c r="U1423" s="22"/>
      <c r="V1423" s="22"/>
      <c r="W1423" s="22"/>
      <c r="X1423" s="22"/>
      <c r="Y1423" s="22"/>
      <c r="Z1423" s="22"/>
    </row>
    <row r="1424" spans="2:26" s="191" customFormat="1" ht="15.75" hidden="1">
      <c r="B1424" s="9" t="s">
        <v>64</v>
      </c>
      <c r="C1424" s="8">
        <v>52</v>
      </c>
      <c r="D1424" s="8">
        <v>29</v>
      </c>
      <c r="E1424" s="8">
        <v>39</v>
      </c>
      <c r="F1424" s="8">
        <v>66</v>
      </c>
      <c r="G1424" s="8">
        <v>78</v>
      </c>
      <c r="H1424" s="8">
        <v>55</v>
      </c>
      <c r="I1424" s="8">
        <v>49</v>
      </c>
      <c r="J1424" s="8">
        <v>36</v>
      </c>
      <c r="U1424" s="22"/>
      <c r="V1424" s="22"/>
      <c r="W1424" s="22"/>
      <c r="X1424" s="22"/>
      <c r="Y1424" s="22"/>
      <c r="Z1424" s="22"/>
    </row>
    <row r="1425" spans="2:26" s="191" customFormat="1" ht="15.75" hidden="1">
      <c r="B1425" s="9" t="s">
        <v>65</v>
      </c>
      <c r="C1425" s="8">
        <v>53</v>
      </c>
      <c r="D1425" s="8">
        <v>28</v>
      </c>
      <c r="E1425" s="8">
        <v>38</v>
      </c>
      <c r="F1425" s="8">
        <v>62</v>
      </c>
      <c r="G1425" s="8">
        <v>73</v>
      </c>
      <c r="H1425" s="8">
        <v>58</v>
      </c>
      <c r="I1425" s="8">
        <v>49</v>
      </c>
      <c r="J1425" s="8">
        <v>35</v>
      </c>
      <c r="U1425" s="22"/>
      <c r="V1425" s="22"/>
      <c r="W1425" s="22"/>
      <c r="X1425" s="22"/>
      <c r="Y1425" s="22"/>
      <c r="Z1425" s="22"/>
    </row>
    <row r="1426" spans="2:26" s="191" customFormat="1" ht="15" customHeight="1" hidden="1">
      <c r="B1426" s="24" t="s">
        <v>34</v>
      </c>
      <c r="C1426" s="40">
        <v>29</v>
      </c>
      <c r="D1426" s="8">
        <v>20</v>
      </c>
      <c r="E1426" s="8">
        <v>31</v>
      </c>
      <c r="F1426" s="8">
        <v>59</v>
      </c>
      <c r="G1426" s="8">
        <v>50</v>
      </c>
      <c r="H1426" s="8">
        <v>25</v>
      </c>
      <c r="I1426" s="8">
        <v>33</v>
      </c>
      <c r="J1426" s="8">
        <v>20</v>
      </c>
      <c r="U1426" s="22"/>
      <c r="V1426" s="22"/>
      <c r="W1426" s="22"/>
      <c r="X1426" s="22"/>
      <c r="Y1426" s="22"/>
      <c r="Z1426" s="22"/>
    </row>
    <row r="1427" spans="2:26" s="191" customFormat="1" ht="15.75" hidden="1">
      <c r="B1427" s="24" t="s">
        <v>60</v>
      </c>
      <c r="C1427" s="40">
        <v>41</v>
      </c>
      <c r="D1427" s="8">
        <v>33</v>
      </c>
      <c r="E1427" s="8">
        <v>42</v>
      </c>
      <c r="F1427" s="8">
        <v>72</v>
      </c>
      <c r="G1427" s="8">
        <v>75</v>
      </c>
      <c r="H1427" s="8">
        <v>44</v>
      </c>
      <c r="I1427" s="8">
        <v>39</v>
      </c>
      <c r="J1427" s="8">
        <v>39</v>
      </c>
      <c r="U1427" s="22"/>
      <c r="V1427" s="22"/>
      <c r="W1427" s="22"/>
      <c r="X1427" s="22"/>
      <c r="Y1427" s="22"/>
      <c r="Z1427" s="22"/>
    </row>
    <row r="1428" spans="2:26" s="191" customFormat="1" ht="15.75" hidden="1">
      <c r="B1428" s="24" t="s">
        <v>134</v>
      </c>
      <c r="C1428" s="8">
        <v>50</v>
      </c>
      <c r="D1428" s="8">
        <v>28</v>
      </c>
      <c r="E1428" s="8">
        <v>28</v>
      </c>
      <c r="F1428" s="8">
        <v>60</v>
      </c>
      <c r="G1428" s="8">
        <v>81</v>
      </c>
      <c r="H1428" s="8">
        <v>54</v>
      </c>
      <c r="I1428" s="8">
        <v>45</v>
      </c>
      <c r="J1428" s="8">
        <v>27</v>
      </c>
      <c r="U1428" s="22"/>
      <c r="V1428" s="22"/>
      <c r="W1428" s="22"/>
      <c r="X1428" s="22"/>
      <c r="Y1428" s="22"/>
      <c r="Z1428" s="22"/>
    </row>
    <row r="1429" spans="2:26" s="191" customFormat="1" ht="15.75" hidden="1">
      <c r="B1429" s="24" t="s">
        <v>135</v>
      </c>
      <c r="C1429" s="8">
        <v>32</v>
      </c>
      <c r="D1429" s="8">
        <v>27</v>
      </c>
      <c r="E1429" s="8">
        <v>42</v>
      </c>
      <c r="F1429" s="8">
        <v>60</v>
      </c>
      <c r="G1429" s="8" t="e">
        <f>NA()</f>
        <v>#N/A</v>
      </c>
      <c r="H1429" s="8">
        <v>32</v>
      </c>
      <c r="I1429" s="8">
        <v>31</v>
      </c>
      <c r="J1429" s="8">
        <v>32</v>
      </c>
      <c r="U1429" s="22"/>
      <c r="V1429" s="22"/>
      <c r="W1429" s="22"/>
      <c r="X1429" s="22"/>
      <c r="Y1429" s="22"/>
      <c r="Z1429" s="22"/>
    </row>
    <row r="1430" spans="2:26" s="191" customFormat="1" ht="15.75" hidden="1">
      <c r="B1430" s="24" t="s">
        <v>136</v>
      </c>
      <c r="C1430" s="8">
        <v>35</v>
      </c>
      <c r="D1430" s="8">
        <v>24</v>
      </c>
      <c r="E1430" s="8">
        <v>33</v>
      </c>
      <c r="F1430" s="8">
        <v>57</v>
      </c>
      <c r="G1430" s="8">
        <v>76</v>
      </c>
      <c r="H1430" s="8">
        <v>38</v>
      </c>
      <c r="I1430" s="8">
        <v>33</v>
      </c>
      <c r="J1430" s="8">
        <v>28</v>
      </c>
      <c r="U1430" s="22"/>
      <c r="V1430" s="22"/>
      <c r="W1430" s="22"/>
      <c r="X1430" s="22"/>
      <c r="Y1430" s="22"/>
      <c r="Z1430" s="22"/>
    </row>
    <row r="1431" spans="2:26" s="191" customFormat="1" ht="15.75" hidden="1">
      <c r="B1431" s="24" t="s">
        <v>47</v>
      </c>
      <c r="C1431" s="8">
        <v>39</v>
      </c>
      <c r="D1431" s="8">
        <v>26</v>
      </c>
      <c r="E1431" s="8">
        <v>32</v>
      </c>
      <c r="F1431" s="8">
        <v>66</v>
      </c>
      <c r="G1431" s="8">
        <v>77</v>
      </c>
      <c r="H1431" s="8">
        <v>42</v>
      </c>
      <c r="I1431" s="8">
        <v>36</v>
      </c>
      <c r="J1431" s="8">
        <v>31</v>
      </c>
      <c r="U1431" s="22"/>
      <c r="V1431" s="22"/>
      <c r="W1431" s="22"/>
      <c r="X1431" s="22"/>
      <c r="Y1431" s="22"/>
      <c r="Z1431" s="22"/>
    </row>
    <row r="1432" spans="2:26" s="191" customFormat="1" ht="15.75" hidden="1">
      <c r="B1432" s="24" t="s">
        <v>138</v>
      </c>
      <c r="C1432" s="8">
        <v>41</v>
      </c>
      <c r="D1432" s="8">
        <v>30</v>
      </c>
      <c r="E1432" s="8">
        <v>30</v>
      </c>
      <c r="F1432" s="8">
        <v>59</v>
      </c>
      <c r="G1432" s="8">
        <v>71</v>
      </c>
      <c r="H1432" s="8">
        <v>47</v>
      </c>
      <c r="I1432" s="8">
        <v>36</v>
      </c>
      <c r="J1432" s="8">
        <v>34</v>
      </c>
      <c r="U1432" s="22"/>
      <c r="V1432" s="22"/>
      <c r="W1432" s="22"/>
      <c r="X1432" s="22"/>
      <c r="Y1432" s="22"/>
      <c r="Z1432" s="22"/>
    </row>
    <row r="1433" spans="2:26" s="191" customFormat="1" ht="15.75" hidden="1">
      <c r="B1433" s="24" t="s">
        <v>139</v>
      </c>
      <c r="C1433" s="8">
        <v>16</v>
      </c>
      <c r="D1433" s="8">
        <v>13</v>
      </c>
      <c r="E1433" s="8">
        <v>48</v>
      </c>
      <c r="F1433" s="8">
        <v>15</v>
      </c>
      <c r="G1433" s="8" t="e">
        <f>NA()</f>
        <v>#N/A</v>
      </c>
      <c r="H1433" s="8">
        <v>21</v>
      </c>
      <c r="I1433" s="8">
        <v>13</v>
      </c>
      <c r="J1433" s="8">
        <v>20</v>
      </c>
      <c r="U1433" s="22"/>
      <c r="V1433" s="22"/>
      <c r="W1433" s="22"/>
      <c r="X1433" s="22"/>
      <c r="Y1433" s="22"/>
      <c r="Z1433" s="22"/>
    </row>
    <row r="1434" spans="2:26" s="191" customFormat="1" ht="15.75" hidden="1">
      <c r="B1434" s="24" t="s">
        <v>52</v>
      </c>
      <c r="C1434" s="8">
        <v>47</v>
      </c>
      <c r="D1434" s="8">
        <v>19</v>
      </c>
      <c r="E1434" s="8">
        <v>35</v>
      </c>
      <c r="F1434" s="8">
        <v>56</v>
      </c>
      <c r="G1434" s="8" t="e">
        <f>NA()</f>
        <v>#N/A</v>
      </c>
      <c r="H1434" s="8">
        <v>36</v>
      </c>
      <c r="I1434" s="8">
        <v>54</v>
      </c>
      <c r="J1434" s="8">
        <v>22</v>
      </c>
      <c r="U1434" s="22"/>
      <c r="V1434" s="22"/>
      <c r="W1434" s="22"/>
      <c r="X1434" s="22"/>
      <c r="Y1434" s="22"/>
      <c r="Z1434" s="22"/>
    </row>
    <row r="1435" spans="2:26" s="191" customFormat="1" ht="15.75" hidden="1">
      <c r="B1435" s="24" t="s">
        <v>141</v>
      </c>
      <c r="C1435" s="8">
        <v>70</v>
      </c>
      <c r="D1435" s="8">
        <v>41</v>
      </c>
      <c r="E1435" s="8">
        <v>48</v>
      </c>
      <c r="F1435" s="8">
        <v>78</v>
      </c>
      <c r="G1435" s="8">
        <v>79</v>
      </c>
      <c r="H1435" s="8">
        <v>75</v>
      </c>
      <c r="I1435" s="8">
        <v>66</v>
      </c>
      <c r="J1435" s="8">
        <v>40</v>
      </c>
      <c r="U1435" s="22"/>
      <c r="V1435" s="22"/>
      <c r="W1435" s="22"/>
      <c r="X1435" s="22"/>
      <c r="Y1435" s="22"/>
      <c r="Z1435" s="22"/>
    </row>
    <row r="1436" spans="2:26" s="191" customFormat="1" ht="15.75" hidden="1">
      <c r="B1436" s="24" t="s">
        <v>142</v>
      </c>
      <c r="C1436" s="8">
        <v>46</v>
      </c>
      <c r="D1436" s="8">
        <v>32</v>
      </c>
      <c r="E1436" s="8">
        <v>33</v>
      </c>
      <c r="F1436" s="8">
        <v>57</v>
      </c>
      <c r="G1436" s="8">
        <v>70</v>
      </c>
      <c r="H1436" s="8">
        <v>48</v>
      </c>
      <c r="I1436" s="8">
        <v>44</v>
      </c>
      <c r="J1436" s="8">
        <v>28</v>
      </c>
      <c r="U1436" s="22"/>
      <c r="V1436" s="22"/>
      <c r="W1436" s="22"/>
      <c r="X1436" s="22"/>
      <c r="Y1436" s="22"/>
      <c r="Z1436" s="22"/>
    </row>
    <row r="1437" spans="2:26" s="191" customFormat="1" ht="15.75" hidden="1">
      <c r="B1437" s="24" t="s">
        <v>143</v>
      </c>
      <c r="C1437" s="8">
        <v>69</v>
      </c>
      <c r="D1437" s="8">
        <v>33</v>
      </c>
      <c r="E1437" s="8">
        <v>39</v>
      </c>
      <c r="F1437" s="8">
        <v>73</v>
      </c>
      <c r="G1437" s="8">
        <v>85</v>
      </c>
      <c r="H1437" s="8">
        <v>71</v>
      </c>
      <c r="I1437" s="8">
        <v>67</v>
      </c>
      <c r="J1437" s="8">
        <v>40</v>
      </c>
      <c r="U1437" s="22"/>
      <c r="V1437" s="22"/>
      <c r="W1437" s="22"/>
      <c r="X1437" s="22"/>
      <c r="Y1437" s="22"/>
      <c r="Z1437" s="22"/>
    </row>
    <row r="1438" spans="2:26" s="191" customFormat="1" ht="15.75" hidden="1">
      <c r="B1438" s="24" t="s">
        <v>144</v>
      </c>
      <c r="C1438" s="8">
        <v>67</v>
      </c>
      <c r="D1438" s="8">
        <v>36</v>
      </c>
      <c r="E1438" s="8">
        <v>49</v>
      </c>
      <c r="F1438" s="8">
        <v>80</v>
      </c>
      <c r="G1438" s="8">
        <v>83</v>
      </c>
      <c r="H1438" s="8">
        <v>69</v>
      </c>
      <c r="I1438" s="8">
        <v>65</v>
      </c>
      <c r="J1438" s="8">
        <v>47</v>
      </c>
      <c r="U1438" s="22"/>
      <c r="V1438" s="22"/>
      <c r="W1438" s="22"/>
      <c r="X1438" s="22"/>
      <c r="Y1438" s="22"/>
      <c r="Z1438" s="22"/>
    </row>
    <row r="1439" spans="2:26" s="191" customFormat="1" ht="15.75" hidden="1">
      <c r="B1439" s="24" t="s">
        <v>145</v>
      </c>
      <c r="C1439" s="8">
        <v>59</v>
      </c>
      <c r="D1439" s="8">
        <v>33</v>
      </c>
      <c r="E1439" s="8">
        <v>49</v>
      </c>
      <c r="F1439" s="8">
        <v>67</v>
      </c>
      <c r="G1439" s="8">
        <v>55</v>
      </c>
      <c r="H1439" s="8">
        <v>61</v>
      </c>
      <c r="I1439" s="8">
        <v>57</v>
      </c>
      <c r="J1439" s="8">
        <v>54</v>
      </c>
      <c r="U1439" s="22"/>
      <c r="V1439" s="22"/>
      <c r="W1439" s="22"/>
      <c r="X1439" s="22"/>
      <c r="Y1439" s="22"/>
      <c r="Z1439" s="22"/>
    </row>
    <row r="1440" spans="2:26" s="191" customFormat="1" ht="15.75" hidden="1">
      <c r="B1440" s="14" t="s">
        <v>54</v>
      </c>
      <c r="C1440" s="6"/>
      <c r="D1440" s="6"/>
      <c r="E1440" s="6"/>
      <c r="F1440" s="6"/>
      <c r="G1440" s="6"/>
      <c r="H1440" s="6"/>
      <c r="I1440" s="6"/>
      <c r="J1440" s="6"/>
      <c r="K1440" s="6"/>
      <c r="L1440" s="14"/>
      <c r="U1440" s="22"/>
      <c r="V1440" s="22"/>
      <c r="W1440" s="22"/>
      <c r="X1440" s="22"/>
      <c r="Y1440" s="22"/>
      <c r="Z1440" s="22"/>
    </row>
    <row r="1441" spans="2:26" s="27" customFormat="1" ht="15.75" hidden="1">
      <c r="B1441" s="14"/>
      <c r="C1441" s="6"/>
      <c r="D1441" s="6"/>
      <c r="E1441" s="6"/>
      <c r="F1441" s="6"/>
      <c r="G1441" s="6"/>
      <c r="H1441" s="6"/>
      <c r="I1441" s="6"/>
      <c r="J1441" s="36"/>
      <c r="K1441" s="36"/>
      <c r="L1441" s="26"/>
      <c r="U1441" s="22"/>
      <c r="V1441" s="22"/>
      <c r="W1441" s="22"/>
      <c r="X1441" s="22"/>
      <c r="Y1441" s="22"/>
      <c r="Z1441" s="22"/>
    </row>
    <row r="1442" spans="2:26" s="191" customFormat="1" ht="15" customHeight="1" hidden="1">
      <c r="B1442" s="380" t="s">
        <v>194</v>
      </c>
      <c r="C1442" s="380"/>
      <c r="D1442" s="380"/>
      <c r="E1442" s="380"/>
      <c r="F1442" s="380"/>
      <c r="G1442" s="380"/>
      <c r="H1442" s="380"/>
      <c r="I1442" s="380"/>
      <c r="J1442" s="380"/>
      <c r="K1442" s="380"/>
      <c r="L1442" s="380"/>
      <c r="M1442" s="320"/>
      <c r="U1442" s="22"/>
      <c r="V1442" s="22"/>
      <c r="W1442" s="22"/>
      <c r="X1442" s="22"/>
      <c r="Y1442" s="22"/>
      <c r="Z1442" s="22"/>
    </row>
    <row r="1443" spans="2:26" s="191" customFormat="1" ht="15" customHeight="1" hidden="1">
      <c r="B1443" s="10"/>
      <c r="C1443" s="10" t="s">
        <v>51</v>
      </c>
      <c r="D1443" s="10" t="s">
        <v>62</v>
      </c>
      <c r="E1443" s="10" t="s">
        <v>157</v>
      </c>
      <c r="F1443" s="10" t="s">
        <v>63</v>
      </c>
      <c r="G1443" s="10" t="s">
        <v>101</v>
      </c>
      <c r="H1443" s="10" t="s">
        <v>100</v>
      </c>
      <c r="I1443" s="10" t="s">
        <v>97</v>
      </c>
      <c r="J1443" s="10" t="s">
        <v>92</v>
      </c>
      <c r="U1443" s="22"/>
      <c r="V1443" s="22"/>
      <c r="W1443" s="22"/>
      <c r="X1443" s="22"/>
      <c r="Y1443" s="22"/>
      <c r="Z1443" s="22"/>
    </row>
    <row r="1444" spans="2:26" s="191" customFormat="1" ht="15.75" hidden="1">
      <c r="B1444" s="9" t="s">
        <v>53</v>
      </c>
      <c r="C1444" s="8">
        <v>48</v>
      </c>
      <c r="D1444" s="8">
        <v>26</v>
      </c>
      <c r="E1444" s="8">
        <v>34</v>
      </c>
      <c r="F1444" s="8">
        <v>62</v>
      </c>
      <c r="G1444" s="8">
        <v>74</v>
      </c>
      <c r="H1444" s="8">
        <v>52</v>
      </c>
      <c r="I1444" s="8">
        <v>44</v>
      </c>
      <c r="J1444" s="8">
        <v>32</v>
      </c>
      <c r="K1444" s="6"/>
      <c r="L1444" s="14"/>
      <c r="U1444" s="22"/>
      <c r="V1444" s="22"/>
      <c r="W1444" s="22"/>
      <c r="X1444" s="22"/>
      <c r="Y1444" s="22"/>
      <c r="Z1444" s="22"/>
    </row>
    <row r="1445" spans="2:26" s="191" customFormat="1" ht="15.75" hidden="1">
      <c r="B1445" s="9" t="s">
        <v>64</v>
      </c>
      <c r="C1445" s="8">
        <v>50</v>
      </c>
      <c r="D1445" s="8">
        <v>27</v>
      </c>
      <c r="E1445" s="8">
        <v>33</v>
      </c>
      <c r="F1445" s="8">
        <v>64</v>
      </c>
      <c r="G1445" s="8">
        <v>76</v>
      </c>
      <c r="H1445" s="8">
        <v>54</v>
      </c>
      <c r="I1445" s="8">
        <v>46</v>
      </c>
      <c r="J1445" s="8">
        <v>31</v>
      </c>
      <c r="U1445" s="22"/>
      <c r="V1445" s="22"/>
      <c r="W1445" s="22"/>
      <c r="X1445" s="22"/>
      <c r="Y1445" s="22"/>
      <c r="Z1445" s="22"/>
    </row>
    <row r="1446" spans="2:26" s="191" customFormat="1" ht="15.75" hidden="1">
      <c r="B1446" s="9" t="s">
        <v>65</v>
      </c>
      <c r="C1446" s="8">
        <v>51</v>
      </c>
      <c r="D1446" s="8">
        <v>27</v>
      </c>
      <c r="E1446" s="8">
        <v>33</v>
      </c>
      <c r="F1446" s="8">
        <v>61</v>
      </c>
      <c r="G1446" s="8">
        <v>68</v>
      </c>
      <c r="H1446" s="8">
        <v>56</v>
      </c>
      <c r="I1446" s="8">
        <v>47</v>
      </c>
      <c r="J1446" s="8">
        <v>32</v>
      </c>
      <c r="U1446" s="22"/>
      <c r="V1446" s="22"/>
      <c r="W1446" s="22"/>
      <c r="X1446" s="22"/>
      <c r="Y1446" s="22"/>
      <c r="Z1446" s="22"/>
    </row>
    <row r="1447" spans="2:26" s="191" customFormat="1" ht="15" customHeight="1" hidden="1">
      <c r="B1447" s="24" t="s">
        <v>34</v>
      </c>
      <c r="C1447" s="40">
        <v>29</v>
      </c>
      <c r="D1447" s="8">
        <v>20</v>
      </c>
      <c r="E1447" s="8">
        <v>24</v>
      </c>
      <c r="F1447" s="8">
        <v>48</v>
      </c>
      <c r="G1447" s="8">
        <v>71</v>
      </c>
      <c r="H1447" s="8">
        <v>29</v>
      </c>
      <c r="I1447" s="8">
        <v>29</v>
      </c>
      <c r="J1447" s="8">
        <v>20</v>
      </c>
      <c r="U1447" s="22"/>
      <c r="V1447" s="22"/>
      <c r="W1447" s="22"/>
      <c r="X1447" s="22"/>
      <c r="Y1447" s="22"/>
      <c r="Z1447" s="22"/>
    </row>
    <row r="1448" spans="2:26" s="191" customFormat="1" ht="15.75" hidden="1">
      <c r="B1448" s="24" t="s">
        <v>60</v>
      </c>
      <c r="C1448" s="40">
        <v>33</v>
      </c>
      <c r="D1448" s="8">
        <v>27</v>
      </c>
      <c r="E1448" s="8">
        <v>32</v>
      </c>
      <c r="F1448" s="8">
        <v>62</v>
      </c>
      <c r="G1448" s="8">
        <v>74</v>
      </c>
      <c r="H1448" s="8">
        <v>36</v>
      </c>
      <c r="I1448" s="8">
        <v>31</v>
      </c>
      <c r="J1448" s="8">
        <v>30</v>
      </c>
      <c r="U1448" s="22"/>
      <c r="V1448" s="22"/>
      <c r="W1448" s="22"/>
      <c r="X1448" s="22"/>
      <c r="Y1448" s="22"/>
      <c r="Z1448" s="22"/>
    </row>
    <row r="1449" spans="2:26" s="191" customFormat="1" ht="15.75" hidden="1">
      <c r="B1449" s="24" t="s">
        <v>134</v>
      </c>
      <c r="C1449" s="8">
        <v>50</v>
      </c>
      <c r="D1449" s="8">
        <v>21</v>
      </c>
      <c r="E1449" s="8">
        <v>29</v>
      </c>
      <c r="F1449" s="8">
        <v>62</v>
      </c>
      <c r="G1449" s="8">
        <v>81</v>
      </c>
      <c r="H1449" s="8">
        <v>56</v>
      </c>
      <c r="I1449" s="8">
        <v>44</v>
      </c>
      <c r="J1449" s="8">
        <v>22</v>
      </c>
      <c r="U1449" s="22"/>
      <c r="V1449" s="22"/>
      <c r="W1449" s="22"/>
      <c r="X1449" s="22"/>
      <c r="Y1449" s="22"/>
      <c r="Z1449" s="22"/>
    </row>
    <row r="1450" spans="2:26" s="191" customFormat="1" ht="15.75" hidden="1">
      <c r="B1450" s="24" t="s">
        <v>135</v>
      </c>
      <c r="C1450" s="8">
        <v>30</v>
      </c>
      <c r="D1450" s="8">
        <v>25</v>
      </c>
      <c r="E1450" s="8">
        <v>16</v>
      </c>
      <c r="F1450" s="8">
        <v>54</v>
      </c>
      <c r="G1450" s="8" t="e">
        <f>NA()</f>
        <v>#N/A</v>
      </c>
      <c r="H1450" s="8">
        <v>35</v>
      </c>
      <c r="I1450" s="8">
        <v>25</v>
      </c>
      <c r="J1450" s="8">
        <v>17</v>
      </c>
      <c r="U1450" s="22"/>
      <c r="V1450" s="22"/>
      <c r="W1450" s="22"/>
      <c r="X1450" s="22"/>
      <c r="Y1450" s="22"/>
      <c r="Z1450" s="22"/>
    </row>
    <row r="1451" spans="2:26" s="191" customFormat="1" ht="15.75" hidden="1">
      <c r="B1451" s="24" t="s">
        <v>136</v>
      </c>
      <c r="C1451" s="8">
        <v>38</v>
      </c>
      <c r="D1451" s="8">
        <v>21</v>
      </c>
      <c r="E1451" s="8">
        <v>44</v>
      </c>
      <c r="F1451" s="8">
        <v>60</v>
      </c>
      <c r="G1451" s="8">
        <v>60</v>
      </c>
      <c r="H1451" s="8">
        <v>42</v>
      </c>
      <c r="I1451" s="8">
        <v>35</v>
      </c>
      <c r="J1451" s="8">
        <v>30</v>
      </c>
      <c r="U1451" s="22"/>
      <c r="V1451" s="22"/>
      <c r="W1451" s="22"/>
      <c r="X1451" s="22"/>
      <c r="Y1451" s="22"/>
      <c r="Z1451" s="22"/>
    </row>
    <row r="1452" spans="2:26" s="191" customFormat="1" ht="15.75" hidden="1">
      <c r="B1452" s="24" t="s">
        <v>47</v>
      </c>
      <c r="C1452" s="8">
        <v>36</v>
      </c>
      <c r="D1452" s="8">
        <v>22</v>
      </c>
      <c r="E1452" s="8">
        <v>28</v>
      </c>
      <c r="F1452" s="8">
        <v>67</v>
      </c>
      <c r="G1452" s="8">
        <v>68</v>
      </c>
      <c r="H1452" s="8">
        <v>41</v>
      </c>
      <c r="I1452" s="8">
        <v>32</v>
      </c>
      <c r="J1452" s="8">
        <v>25</v>
      </c>
      <c r="U1452" s="22"/>
      <c r="V1452" s="22"/>
      <c r="W1452" s="22"/>
      <c r="X1452" s="22"/>
      <c r="Y1452" s="22"/>
      <c r="Z1452" s="22"/>
    </row>
    <row r="1453" spans="2:26" s="191" customFormat="1" ht="15.75" hidden="1">
      <c r="B1453" s="24" t="s">
        <v>138</v>
      </c>
      <c r="C1453" s="8">
        <v>40</v>
      </c>
      <c r="D1453" s="8">
        <v>26</v>
      </c>
      <c r="E1453" s="8">
        <v>29</v>
      </c>
      <c r="F1453" s="8">
        <v>58</v>
      </c>
      <c r="G1453" s="8">
        <v>64</v>
      </c>
      <c r="H1453" s="8">
        <v>41</v>
      </c>
      <c r="I1453" s="8">
        <v>38</v>
      </c>
      <c r="J1453" s="8">
        <v>29</v>
      </c>
      <c r="U1453" s="22"/>
      <c r="V1453" s="22"/>
      <c r="W1453" s="22"/>
      <c r="X1453" s="22"/>
      <c r="Y1453" s="22"/>
      <c r="Z1453" s="22"/>
    </row>
    <row r="1454" spans="2:26" s="191" customFormat="1" ht="15.75" hidden="1">
      <c r="B1454" s="24" t="s">
        <v>139</v>
      </c>
      <c r="C1454" s="8">
        <v>17</v>
      </c>
      <c r="D1454" s="8">
        <v>14</v>
      </c>
      <c r="E1454" s="8">
        <v>21</v>
      </c>
      <c r="F1454" s="8">
        <v>35</v>
      </c>
      <c r="G1454" s="8" t="e">
        <f>NA()</f>
        <v>#N/A</v>
      </c>
      <c r="H1454" s="8">
        <v>20</v>
      </c>
      <c r="I1454" s="8">
        <v>14</v>
      </c>
      <c r="J1454" s="8">
        <v>10</v>
      </c>
      <c r="U1454" s="22"/>
      <c r="V1454" s="22"/>
      <c r="W1454" s="22"/>
      <c r="X1454" s="22"/>
      <c r="Y1454" s="22"/>
      <c r="Z1454" s="22"/>
    </row>
    <row r="1455" spans="2:26" s="191" customFormat="1" ht="15.75" hidden="1">
      <c r="B1455" s="24" t="s">
        <v>52</v>
      </c>
      <c r="C1455" s="8">
        <v>42</v>
      </c>
      <c r="D1455" s="8">
        <v>21</v>
      </c>
      <c r="E1455" s="8">
        <v>28</v>
      </c>
      <c r="F1455" s="8">
        <v>49</v>
      </c>
      <c r="G1455" s="8" t="e">
        <f>NA()</f>
        <v>#N/A</v>
      </c>
      <c r="H1455" s="8">
        <v>47</v>
      </c>
      <c r="I1455" s="8">
        <v>37</v>
      </c>
      <c r="J1455" s="8">
        <v>28</v>
      </c>
      <c r="U1455" s="22"/>
      <c r="V1455" s="22"/>
      <c r="W1455" s="22"/>
      <c r="X1455" s="22"/>
      <c r="Y1455" s="22"/>
      <c r="Z1455" s="22"/>
    </row>
    <row r="1456" spans="2:26" s="191" customFormat="1" ht="15.75" hidden="1">
      <c r="B1456" s="24" t="s">
        <v>141</v>
      </c>
      <c r="C1456" s="8">
        <v>63</v>
      </c>
      <c r="D1456" s="8">
        <v>39</v>
      </c>
      <c r="E1456" s="8">
        <v>41</v>
      </c>
      <c r="F1456" s="8">
        <v>69</v>
      </c>
      <c r="G1456" s="8">
        <v>91</v>
      </c>
      <c r="H1456" s="8">
        <v>71</v>
      </c>
      <c r="I1456" s="8">
        <v>55</v>
      </c>
      <c r="J1456" s="8">
        <v>35</v>
      </c>
      <c r="U1456" s="22"/>
      <c r="V1456" s="22"/>
      <c r="W1456" s="22"/>
      <c r="X1456" s="22"/>
      <c r="Y1456" s="22"/>
      <c r="Z1456" s="22"/>
    </row>
    <row r="1457" spans="2:26" s="191" customFormat="1" ht="15.75" hidden="1">
      <c r="B1457" s="24" t="s">
        <v>142</v>
      </c>
      <c r="C1457" s="8">
        <v>44</v>
      </c>
      <c r="D1457" s="8">
        <v>27</v>
      </c>
      <c r="E1457" s="8">
        <v>34</v>
      </c>
      <c r="F1457" s="8">
        <v>53</v>
      </c>
      <c r="G1457" s="8">
        <v>65</v>
      </c>
      <c r="H1457" s="8">
        <v>48</v>
      </c>
      <c r="I1457" s="8">
        <v>40</v>
      </c>
      <c r="J1457" s="8">
        <v>33</v>
      </c>
      <c r="U1457" s="22"/>
      <c r="V1457" s="22"/>
      <c r="W1457" s="22"/>
      <c r="X1457" s="22"/>
      <c r="Y1457" s="22"/>
      <c r="Z1457" s="22"/>
    </row>
    <row r="1458" spans="2:26" s="191" customFormat="1" ht="15.75" hidden="1">
      <c r="B1458" s="24" t="s">
        <v>143</v>
      </c>
      <c r="C1458" s="8">
        <v>72</v>
      </c>
      <c r="D1458" s="8">
        <v>39</v>
      </c>
      <c r="E1458" s="8">
        <v>39</v>
      </c>
      <c r="F1458" s="8">
        <v>77</v>
      </c>
      <c r="G1458" s="8">
        <v>87</v>
      </c>
      <c r="H1458" s="8">
        <v>76</v>
      </c>
      <c r="I1458" s="8">
        <v>69</v>
      </c>
      <c r="J1458" s="8">
        <v>39</v>
      </c>
      <c r="U1458" s="22"/>
      <c r="V1458" s="22"/>
      <c r="W1458" s="22"/>
      <c r="X1458" s="22"/>
      <c r="Y1458" s="22"/>
      <c r="Z1458" s="22"/>
    </row>
    <row r="1459" spans="2:26" s="191" customFormat="1" ht="15.75" hidden="1">
      <c r="B1459" s="24" t="s">
        <v>144</v>
      </c>
      <c r="C1459" s="8">
        <v>67</v>
      </c>
      <c r="D1459" s="8">
        <v>33</v>
      </c>
      <c r="E1459" s="8">
        <v>45</v>
      </c>
      <c r="F1459" s="8">
        <v>82</v>
      </c>
      <c r="G1459" s="8">
        <v>75</v>
      </c>
      <c r="H1459" s="8">
        <v>71</v>
      </c>
      <c r="I1459" s="8">
        <v>64</v>
      </c>
      <c r="J1459" s="8">
        <v>41</v>
      </c>
      <c r="U1459" s="22"/>
      <c r="V1459" s="22"/>
      <c r="W1459" s="22"/>
      <c r="X1459" s="22"/>
      <c r="Y1459" s="22"/>
      <c r="Z1459" s="22"/>
    </row>
    <row r="1460" spans="2:26" s="191" customFormat="1" ht="15.75" hidden="1">
      <c r="B1460" s="24" t="s">
        <v>145</v>
      </c>
      <c r="C1460" s="8">
        <v>62</v>
      </c>
      <c r="D1460" s="8">
        <v>39</v>
      </c>
      <c r="E1460" s="8">
        <v>49</v>
      </c>
      <c r="F1460" s="8">
        <v>65</v>
      </c>
      <c r="G1460" s="8">
        <v>82</v>
      </c>
      <c r="H1460" s="8">
        <v>66</v>
      </c>
      <c r="I1460" s="8">
        <v>57</v>
      </c>
      <c r="J1460" s="8">
        <v>45</v>
      </c>
      <c r="U1460" s="22"/>
      <c r="V1460" s="22"/>
      <c r="W1460" s="22"/>
      <c r="X1460" s="22"/>
      <c r="Y1460" s="22"/>
      <c r="Z1460" s="22"/>
    </row>
    <row r="1461" spans="2:26" s="191" customFormat="1" ht="15.75" hidden="1">
      <c r="B1461" s="14" t="s">
        <v>31</v>
      </c>
      <c r="C1461" s="6"/>
      <c r="D1461" s="6"/>
      <c r="E1461" s="6"/>
      <c r="F1461" s="6"/>
      <c r="G1461" s="6"/>
      <c r="H1461" s="6"/>
      <c r="I1461" s="6"/>
      <c r="J1461" s="6"/>
      <c r="K1461" s="6"/>
      <c r="L1461" s="14"/>
      <c r="U1461" s="22"/>
      <c r="V1461" s="22"/>
      <c r="W1461" s="22"/>
      <c r="X1461" s="22"/>
      <c r="Y1461" s="22"/>
      <c r="Z1461" s="22"/>
    </row>
    <row r="1462" spans="2:26" s="27" customFormat="1" ht="15.75" hidden="1">
      <c r="B1462" s="14"/>
      <c r="C1462" s="6"/>
      <c r="D1462" s="6"/>
      <c r="E1462" s="6"/>
      <c r="F1462" s="6"/>
      <c r="G1462" s="6"/>
      <c r="H1462" s="6"/>
      <c r="I1462" s="6"/>
      <c r="J1462" s="36"/>
      <c r="K1462" s="36"/>
      <c r="L1462" s="26"/>
      <c r="U1462" s="22"/>
      <c r="V1462" s="22"/>
      <c r="W1462" s="22"/>
      <c r="X1462" s="22"/>
      <c r="Y1462" s="22"/>
      <c r="Z1462" s="22"/>
    </row>
    <row r="1463" spans="2:26" s="191" customFormat="1" ht="15" customHeight="1" hidden="1">
      <c r="B1463" s="380" t="s">
        <v>195</v>
      </c>
      <c r="C1463" s="380"/>
      <c r="D1463" s="380"/>
      <c r="E1463" s="380"/>
      <c r="F1463" s="380"/>
      <c r="G1463" s="380"/>
      <c r="H1463" s="380"/>
      <c r="I1463" s="380"/>
      <c r="J1463" s="380"/>
      <c r="K1463" s="380"/>
      <c r="L1463" s="380"/>
      <c r="M1463" s="320"/>
      <c r="U1463" s="22"/>
      <c r="V1463" s="22"/>
      <c r="W1463" s="22"/>
      <c r="X1463" s="22"/>
      <c r="Y1463" s="22"/>
      <c r="Z1463" s="22"/>
    </row>
    <row r="1464" spans="2:26" s="191" customFormat="1" ht="15" customHeight="1" hidden="1">
      <c r="B1464" s="10"/>
      <c r="C1464" s="10" t="s">
        <v>51</v>
      </c>
      <c r="D1464" s="10" t="s">
        <v>62</v>
      </c>
      <c r="E1464" s="10" t="s">
        <v>157</v>
      </c>
      <c r="F1464" s="10" t="s">
        <v>63</v>
      </c>
      <c r="G1464" s="10" t="s">
        <v>101</v>
      </c>
      <c r="H1464" s="10" t="s">
        <v>100</v>
      </c>
      <c r="I1464" s="10" t="s">
        <v>97</v>
      </c>
      <c r="J1464" s="10" t="s">
        <v>92</v>
      </c>
      <c r="U1464" s="22"/>
      <c r="V1464" s="22"/>
      <c r="W1464" s="22"/>
      <c r="X1464" s="22"/>
      <c r="Y1464" s="22"/>
      <c r="Z1464" s="22"/>
    </row>
    <row r="1465" spans="2:26" s="191" customFormat="1" ht="15.75" hidden="1">
      <c r="B1465" s="9" t="s">
        <v>53</v>
      </c>
      <c r="C1465" s="8">
        <v>43</v>
      </c>
      <c r="D1465" s="8">
        <v>21</v>
      </c>
      <c r="E1465" s="8">
        <v>29</v>
      </c>
      <c r="F1465" s="8">
        <v>56</v>
      </c>
      <c r="G1465" s="8">
        <v>69</v>
      </c>
      <c r="H1465" s="8">
        <v>46</v>
      </c>
      <c r="I1465" s="8">
        <v>39</v>
      </c>
      <c r="J1465" s="8">
        <v>26</v>
      </c>
      <c r="K1465" s="6"/>
      <c r="L1465" s="14"/>
      <c r="U1465" s="22"/>
      <c r="V1465" s="22"/>
      <c r="W1465" s="22"/>
      <c r="X1465" s="22"/>
      <c r="Y1465" s="22"/>
      <c r="Z1465" s="22"/>
    </row>
    <row r="1466" spans="2:26" s="191" customFormat="1" ht="15.75" hidden="1">
      <c r="B1466" s="9" t="s">
        <v>64</v>
      </c>
      <c r="C1466" s="8">
        <v>44</v>
      </c>
      <c r="D1466" s="8">
        <v>21</v>
      </c>
      <c r="E1466" s="8">
        <v>27</v>
      </c>
      <c r="F1466" s="8">
        <v>58</v>
      </c>
      <c r="G1466" s="8">
        <v>69</v>
      </c>
      <c r="H1466" s="8">
        <v>47</v>
      </c>
      <c r="I1466" s="8">
        <v>41</v>
      </c>
      <c r="J1466" s="8">
        <v>25</v>
      </c>
      <c r="U1466" s="22"/>
      <c r="V1466" s="22"/>
      <c r="W1466" s="22"/>
      <c r="X1466" s="22"/>
      <c r="Y1466" s="22"/>
      <c r="Z1466" s="22"/>
    </row>
    <row r="1467" spans="2:26" s="191" customFormat="1" ht="15.75" hidden="1">
      <c r="B1467" s="9" t="s">
        <v>65</v>
      </c>
      <c r="C1467" s="8">
        <v>46</v>
      </c>
      <c r="D1467" s="8">
        <v>22</v>
      </c>
      <c r="E1467" s="8">
        <v>28</v>
      </c>
      <c r="F1467" s="8">
        <v>54</v>
      </c>
      <c r="G1467" s="8">
        <v>64</v>
      </c>
      <c r="H1467" s="8">
        <v>51</v>
      </c>
      <c r="I1467" s="8">
        <v>42</v>
      </c>
      <c r="J1467" s="8">
        <v>26</v>
      </c>
      <c r="U1467" s="22"/>
      <c r="V1467" s="22"/>
      <c r="W1467" s="22"/>
      <c r="X1467" s="22"/>
      <c r="Y1467" s="22"/>
      <c r="Z1467" s="22"/>
    </row>
    <row r="1468" spans="2:26" s="191" customFormat="1" ht="15" customHeight="1" hidden="1">
      <c r="B1468" s="24" t="s">
        <v>34</v>
      </c>
      <c r="C1468" s="40">
        <v>24</v>
      </c>
      <c r="D1468" s="8">
        <v>10</v>
      </c>
      <c r="E1468" s="8">
        <v>30</v>
      </c>
      <c r="F1468" s="8">
        <v>45</v>
      </c>
      <c r="G1468" s="8">
        <v>50</v>
      </c>
      <c r="H1468" s="8">
        <v>27</v>
      </c>
      <c r="I1468" s="8">
        <v>21</v>
      </c>
      <c r="J1468" s="8">
        <v>18</v>
      </c>
      <c r="U1468" s="22"/>
      <c r="V1468" s="22"/>
      <c r="W1468" s="22"/>
      <c r="X1468" s="22"/>
      <c r="Y1468" s="22"/>
      <c r="Z1468" s="22"/>
    </row>
    <row r="1469" spans="2:26" s="191" customFormat="1" ht="15.75" hidden="1">
      <c r="B1469" s="24" t="s">
        <v>60</v>
      </c>
      <c r="C1469" s="40">
        <v>27</v>
      </c>
      <c r="D1469" s="8">
        <v>22</v>
      </c>
      <c r="E1469" s="8">
        <v>25</v>
      </c>
      <c r="F1469" s="8">
        <v>54</v>
      </c>
      <c r="G1469" s="8">
        <v>67</v>
      </c>
      <c r="H1469" s="8">
        <v>29</v>
      </c>
      <c r="I1469" s="8">
        <v>25</v>
      </c>
      <c r="J1469" s="8">
        <v>23</v>
      </c>
      <c r="U1469" s="22"/>
      <c r="V1469" s="22"/>
      <c r="W1469" s="22"/>
      <c r="X1469" s="22"/>
      <c r="Y1469" s="22"/>
      <c r="Z1469" s="22"/>
    </row>
    <row r="1470" spans="2:26" s="191" customFormat="1" ht="15.75" hidden="1">
      <c r="B1470" s="24" t="s">
        <v>134</v>
      </c>
      <c r="C1470" s="8">
        <v>44</v>
      </c>
      <c r="D1470" s="8">
        <v>13</v>
      </c>
      <c r="E1470" s="8">
        <v>28</v>
      </c>
      <c r="F1470" s="8">
        <v>52</v>
      </c>
      <c r="G1470" s="8">
        <v>76</v>
      </c>
      <c r="H1470" s="8">
        <v>46</v>
      </c>
      <c r="I1470" s="8">
        <v>41</v>
      </c>
      <c r="J1470" s="8">
        <v>19</v>
      </c>
      <c r="U1470" s="22"/>
      <c r="V1470" s="22"/>
      <c r="W1470" s="22"/>
      <c r="X1470" s="22"/>
      <c r="Y1470" s="22"/>
      <c r="Z1470" s="22"/>
    </row>
    <row r="1471" spans="2:26" s="191" customFormat="1" ht="15.75" hidden="1">
      <c r="B1471" s="24" t="s">
        <v>135</v>
      </c>
      <c r="C1471" s="8">
        <v>30</v>
      </c>
      <c r="D1471" s="8">
        <v>23</v>
      </c>
      <c r="E1471" s="8">
        <v>29</v>
      </c>
      <c r="F1471" s="8">
        <v>62</v>
      </c>
      <c r="G1471" s="8" t="e">
        <f>NA()</f>
        <v>#N/A</v>
      </c>
      <c r="H1471" s="8">
        <v>37</v>
      </c>
      <c r="I1471" s="8">
        <v>25</v>
      </c>
      <c r="J1471" s="8">
        <v>16</v>
      </c>
      <c r="U1471" s="22"/>
      <c r="V1471" s="22"/>
      <c r="W1471" s="22"/>
      <c r="X1471" s="22"/>
      <c r="Y1471" s="22"/>
      <c r="Z1471" s="22"/>
    </row>
    <row r="1472" spans="2:26" s="191" customFormat="1" ht="15.75" hidden="1">
      <c r="B1472" s="24" t="s">
        <v>136</v>
      </c>
      <c r="C1472" s="8">
        <v>35</v>
      </c>
      <c r="D1472" s="8">
        <v>20</v>
      </c>
      <c r="E1472" s="8">
        <v>32</v>
      </c>
      <c r="F1472" s="8">
        <v>58</v>
      </c>
      <c r="G1472" s="8">
        <v>52</v>
      </c>
      <c r="H1472" s="8">
        <v>38</v>
      </c>
      <c r="I1472" s="8">
        <v>32</v>
      </c>
      <c r="J1472" s="8">
        <v>22</v>
      </c>
      <c r="U1472" s="22"/>
      <c r="V1472" s="22"/>
      <c r="W1472" s="22"/>
      <c r="X1472" s="22"/>
      <c r="Y1472" s="22"/>
      <c r="Z1472" s="22"/>
    </row>
    <row r="1473" spans="2:26" s="191" customFormat="1" ht="15.75" hidden="1">
      <c r="B1473" s="24" t="s">
        <v>47</v>
      </c>
      <c r="C1473" s="8">
        <v>29</v>
      </c>
      <c r="D1473" s="8">
        <v>16</v>
      </c>
      <c r="E1473" s="8">
        <v>22</v>
      </c>
      <c r="F1473" s="8">
        <v>55</v>
      </c>
      <c r="G1473" s="8">
        <v>55</v>
      </c>
      <c r="H1473" s="8">
        <v>33</v>
      </c>
      <c r="I1473" s="8">
        <v>26</v>
      </c>
      <c r="J1473" s="8">
        <v>18</v>
      </c>
      <c r="U1473" s="22"/>
      <c r="V1473" s="22"/>
      <c r="W1473" s="22"/>
      <c r="X1473" s="22"/>
      <c r="Y1473" s="22"/>
      <c r="Z1473" s="22"/>
    </row>
    <row r="1474" spans="2:26" s="191" customFormat="1" ht="15.75" hidden="1">
      <c r="B1474" s="24" t="s">
        <v>138</v>
      </c>
      <c r="C1474" s="8">
        <v>37</v>
      </c>
      <c r="D1474" s="8">
        <v>25</v>
      </c>
      <c r="E1474" s="8">
        <v>25</v>
      </c>
      <c r="F1474" s="8">
        <v>54</v>
      </c>
      <c r="G1474" s="8">
        <v>54</v>
      </c>
      <c r="H1474" s="8">
        <v>40</v>
      </c>
      <c r="I1474" s="8">
        <v>34</v>
      </c>
      <c r="J1474" s="8">
        <v>28</v>
      </c>
      <c r="U1474" s="22"/>
      <c r="V1474" s="22"/>
      <c r="W1474" s="22"/>
      <c r="X1474" s="22"/>
      <c r="Y1474" s="22"/>
      <c r="Z1474" s="22"/>
    </row>
    <row r="1475" spans="2:26" s="191" customFormat="1" ht="15.75" hidden="1">
      <c r="B1475" s="24" t="s">
        <v>139</v>
      </c>
      <c r="C1475" s="8">
        <v>3</v>
      </c>
      <c r="D1475" s="8">
        <v>2</v>
      </c>
      <c r="E1475" s="8">
        <v>3</v>
      </c>
      <c r="F1475" s="8">
        <v>11</v>
      </c>
      <c r="G1475" s="8" t="e">
        <f>NA()</f>
        <v>#N/A</v>
      </c>
      <c r="H1475" s="8">
        <v>4</v>
      </c>
      <c r="I1475" s="8">
        <v>3</v>
      </c>
      <c r="J1475" s="8">
        <v>2</v>
      </c>
      <c r="U1475" s="22"/>
      <c r="V1475" s="22"/>
      <c r="W1475" s="22"/>
      <c r="X1475" s="22"/>
      <c r="Y1475" s="22"/>
      <c r="Z1475" s="22"/>
    </row>
    <row r="1476" spans="2:26" s="191" customFormat="1" ht="15.75" hidden="1">
      <c r="B1476" s="24" t="s">
        <v>52</v>
      </c>
      <c r="C1476" s="8">
        <v>45</v>
      </c>
      <c r="D1476" s="8">
        <v>11</v>
      </c>
      <c r="E1476" s="8">
        <v>21</v>
      </c>
      <c r="F1476" s="8">
        <v>57</v>
      </c>
      <c r="G1476" s="8" t="e">
        <f>NA()</f>
        <v>#N/A</v>
      </c>
      <c r="H1476" s="8">
        <v>45</v>
      </c>
      <c r="I1476" s="8">
        <v>45</v>
      </c>
      <c r="J1476" s="8">
        <v>22</v>
      </c>
      <c r="U1476" s="22"/>
      <c r="V1476" s="22"/>
      <c r="W1476" s="22"/>
      <c r="X1476" s="22"/>
      <c r="Y1476" s="22"/>
      <c r="Z1476" s="22"/>
    </row>
    <row r="1477" spans="2:26" s="191" customFormat="1" ht="15.75" hidden="1">
      <c r="B1477" s="24" t="s">
        <v>141</v>
      </c>
      <c r="C1477" s="8">
        <v>51</v>
      </c>
      <c r="D1477" s="8">
        <v>22</v>
      </c>
      <c r="E1477" s="8">
        <v>20</v>
      </c>
      <c r="F1477" s="8">
        <v>61</v>
      </c>
      <c r="G1477" s="8">
        <v>60</v>
      </c>
      <c r="H1477" s="8">
        <v>57</v>
      </c>
      <c r="I1477" s="8">
        <v>45</v>
      </c>
      <c r="J1477" s="8">
        <v>22</v>
      </c>
      <c r="U1477" s="22"/>
      <c r="V1477" s="22"/>
      <c r="W1477" s="22"/>
      <c r="X1477" s="22"/>
      <c r="Y1477" s="22"/>
      <c r="Z1477" s="22"/>
    </row>
    <row r="1478" spans="2:26" s="191" customFormat="1" ht="15.75" hidden="1">
      <c r="B1478" s="24" t="s">
        <v>142</v>
      </c>
      <c r="C1478" s="8">
        <v>38</v>
      </c>
      <c r="D1478" s="8">
        <v>21</v>
      </c>
      <c r="E1478" s="8">
        <v>28</v>
      </c>
      <c r="F1478" s="8">
        <v>46</v>
      </c>
      <c r="G1478" s="8">
        <v>55</v>
      </c>
      <c r="H1478" s="8">
        <v>40</v>
      </c>
      <c r="I1478" s="8">
        <v>36</v>
      </c>
      <c r="J1478" s="8">
        <v>25</v>
      </c>
      <c r="U1478" s="22"/>
      <c r="V1478" s="22"/>
      <c r="W1478" s="22"/>
      <c r="X1478" s="22"/>
      <c r="Y1478" s="22"/>
      <c r="Z1478" s="22"/>
    </row>
    <row r="1479" spans="2:26" s="191" customFormat="1" ht="15.75" hidden="1">
      <c r="B1479" s="24" t="s">
        <v>143</v>
      </c>
      <c r="C1479" s="8">
        <v>66</v>
      </c>
      <c r="D1479" s="8">
        <v>28</v>
      </c>
      <c r="E1479" s="8">
        <v>30</v>
      </c>
      <c r="F1479" s="8">
        <v>70</v>
      </c>
      <c r="G1479" s="8">
        <v>84</v>
      </c>
      <c r="H1479" s="8">
        <v>70</v>
      </c>
      <c r="I1479" s="8">
        <v>62</v>
      </c>
      <c r="J1479" s="8">
        <v>32</v>
      </c>
      <c r="U1479" s="22"/>
      <c r="V1479" s="22"/>
      <c r="W1479" s="22"/>
      <c r="X1479" s="22"/>
      <c r="Y1479" s="22"/>
      <c r="Z1479" s="22"/>
    </row>
    <row r="1480" spans="2:26" s="191" customFormat="1" ht="15.75" hidden="1">
      <c r="B1480" s="24" t="s">
        <v>144</v>
      </c>
      <c r="C1480" s="8">
        <v>59</v>
      </c>
      <c r="D1480" s="8">
        <v>23</v>
      </c>
      <c r="E1480" s="8">
        <v>37</v>
      </c>
      <c r="F1480" s="8">
        <v>74</v>
      </c>
      <c r="G1480" s="8">
        <v>69</v>
      </c>
      <c r="H1480" s="8">
        <v>61</v>
      </c>
      <c r="I1480" s="8">
        <v>58</v>
      </c>
      <c r="J1480" s="8">
        <v>33</v>
      </c>
      <c r="U1480" s="22"/>
      <c r="V1480" s="22"/>
      <c r="W1480" s="22"/>
      <c r="X1480" s="22"/>
      <c r="Y1480" s="22"/>
      <c r="Z1480" s="22"/>
    </row>
    <row r="1481" spans="2:26" s="191" customFormat="1" ht="15.75" hidden="1">
      <c r="B1481" s="24" t="s">
        <v>145</v>
      </c>
      <c r="C1481" s="8">
        <v>47</v>
      </c>
      <c r="D1481" s="8">
        <v>18</v>
      </c>
      <c r="E1481" s="8">
        <v>39</v>
      </c>
      <c r="F1481" s="8">
        <v>49</v>
      </c>
      <c r="G1481" s="8">
        <v>70</v>
      </c>
      <c r="H1481" s="8">
        <v>48</v>
      </c>
      <c r="I1481" s="8">
        <v>46</v>
      </c>
      <c r="J1481" s="8">
        <v>20</v>
      </c>
      <c r="U1481" s="22"/>
      <c r="V1481" s="22"/>
      <c r="W1481" s="22"/>
      <c r="X1481" s="22"/>
      <c r="Y1481" s="22"/>
      <c r="Z1481" s="22"/>
    </row>
    <row r="1482" spans="2:26" s="2" customFormat="1" ht="15.75" hidden="1">
      <c r="B1482" s="14" t="s">
        <v>67</v>
      </c>
      <c r="C1482" s="6"/>
      <c r="D1482" s="6"/>
      <c r="E1482" s="6"/>
      <c r="F1482" s="6"/>
      <c r="G1482" s="6"/>
      <c r="H1482" s="6"/>
      <c r="I1482" s="6"/>
      <c r="J1482" s="274"/>
      <c r="U1482" s="22"/>
      <c r="V1482" s="22"/>
      <c r="W1482" s="22"/>
      <c r="X1482" s="22"/>
      <c r="Y1482" s="22"/>
      <c r="Z1482" s="22"/>
    </row>
    <row r="1483" spans="2:26" s="2" customFormat="1" ht="15.75">
      <c r="B1483" s="14"/>
      <c r="C1483" s="6"/>
      <c r="D1483" s="6"/>
      <c r="E1483" s="6"/>
      <c r="F1483" s="6"/>
      <c r="G1483" s="6"/>
      <c r="H1483" s="6"/>
      <c r="I1483" s="6"/>
      <c r="J1483" s="274"/>
      <c r="U1483" s="22"/>
      <c r="V1483" s="22"/>
      <c r="W1483" s="22"/>
      <c r="X1483" s="22"/>
      <c r="Y1483" s="22"/>
      <c r="Z1483" s="22"/>
    </row>
    <row r="1484" spans="2:26" s="2" customFormat="1" ht="15.75">
      <c r="B1484" s="300" t="s">
        <v>496</v>
      </c>
      <c r="C1484" s="6"/>
      <c r="D1484" s="6"/>
      <c r="E1484" s="6"/>
      <c r="F1484" s="6"/>
      <c r="G1484" s="6"/>
      <c r="H1484" s="6"/>
      <c r="I1484" s="6"/>
      <c r="J1484" s="13"/>
      <c r="U1484" s="22"/>
      <c r="V1484" s="22"/>
      <c r="W1484" s="22"/>
      <c r="X1484" s="22"/>
      <c r="Y1484" s="22"/>
      <c r="Z1484" s="22"/>
    </row>
    <row r="1485" spans="1:26" s="2" customFormat="1" ht="15" customHeight="1" hidden="1">
      <c r="A1485" s="20"/>
      <c r="B1485" s="385" t="s">
        <v>313</v>
      </c>
      <c r="C1485" s="385"/>
      <c r="D1485" s="385"/>
      <c r="E1485" s="385"/>
      <c r="F1485" s="385"/>
      <c r="G1485" s="385"/>
      <c r="H1485" s="385"/>
      <c r="I1485" s="385"/>
      <c r="J1485" s="385"/>
      <c r="K1485" s="385"/>
      <c r="L1485" s="386"/>
      <c r="U1485" s="22"/>
      <c r="V1485" s="22"/>
      <c r="W1485" s="22"/>
      <c r="X1485" s="22"/>
      <c r="Y1485" s="22"/>
      <c r="Z1485" s="22"/>
    </row>
    <row r="1486" spans="1:26" s="2" customFormat="1" ht="47.25" hidden="1">
      <c r="A1486" s="20"/>
      <c r="B1486" s="3"/>
      <c r="C1486" s="10" t="s">
        <v>312</v>
      </c>
      <c r="D1486" s="10" t="s">
        <v>61</v>
      </c>
      <c r="E1486" s="10" t="s">
        <v>98</v>
      </c>
      <c r="F1486" s="10" t="s">
        <v>99</v>
      </c>
      <c r="G1486" s="21" t="s">
        <v>70</v>
      </c>
      <c r="H1486" s="21" t="s">
        <v>100</v>
      </c>
      <c r="I1486" s="21" t="s">
        <v>97</v>
      </c>
      <c r="J1486" s="21" t="s">
        <v>92</v>
      </c>
      <c r="K1486" s="3"/>
      <c r="L1486" s="16"/>
      <c r="U1486" s="22"/>
      <c r="V1486" s="22"/>
      <c r="W1486" s="22"/>
      <c r="X1486" s="22"/>
      <c r="Y1486" s="22"/>
      <c r="Z1486" s="22"/>
    </row>
    <row r="1487" spans="1:26" s="2" customFormat="1" ht="15.75" hidden="1">
      <c r="A1487" s="20">
        <v>2</v>
      </c>
      <c r="B1487" s="3" t="str">
        <f>INDEX(B455:B471,$A$1487)</f>
        <v>Region 10</v>
      </c>
      <c r="C1487" s="82">
        <f>INDEX(C455:C471,$A$1487)/100</f>
        <v>0.53</v>
      </c>
      <c r="D1487" s="82">
        <f aca="true" t="shared" si="0" ref="D1487:J1487">INDEX(D455:D471,$A$1487)/100</f>
        <v>0.36</v>
      </c>
      <c r="E1487" s="82">
        <f t="shared" si="0"/>
        <v>0.35</v>
      </c>
      <c r="F1487" s="82">
        <f t="shared" si="0"/>
        <v>0.64</v>
      </c>
      <c r="G1487" s="82">
        <f t="shared" si="0"/>
        <v>0.67</v>
      </c>
      <c r="H1487" s="82">
        <f t="shared" si="0"/>
        <v>0.48</v>
      </c>
      <c r="I1487" s="82">
        <f t="shared" si="0"/>
        <v>0.57</v>
      </c>
      <c r="J1487" s="82">
        <f t="shared" si="0"/>
        <v>0.34</v>
      </c>
      <c r="K1487" s="3" t="s">
        <v>93</v>
      </c>
      <c r="L1487" s="16"/>
      <c r="U1487" s="22"/>
      <c r="V1487" s="22"/>
      <c r="W1487" s="22"/>
      <c r="X1487" s="22"/>
      <c r="Y1487" s="22"/>
      <c r="Z1487" s="22"/>
    </row>
    <row r="1488" spans="1:26" s="2" customFormat="1" ht="15.75" hidden="1">
      <c r="A1488" s="4"/>
      <c r="B1488" s="3" t="str">
        <f>INDEX(B434:B450,$A$1487)</f>
        <v>Region 10</v>
      </c>
      <c r="C1488" s="82">
        <f aca="true" t="shared" si="1" ref="C1488:J1488">INDEX(C434:C450,$A$1487)/100</f>
        <v>0.52</v>
      </c>
      <c r="D1488" s="82">
        <f t="shared" si="1"/>
        <v>0.35</v>
      </c>
      <c r="E1488" s="82">
        <f t="shared" si="1"/>
        <v>0.35</v>
      </c>
      <c r="F1488" s="82">
        <f t="shared" si="1"/>
        <v>0.64</v>
      </c>
      <c r="G1488" s="82">
        <f t="shared" si="1"/>
        <v>0.71</v>
      </c>
      <c r="H1488" s="82">
        <f t="shared" si="1"/>
        <v>0.47</v>
      </c>
      <c r="I1488" s="82">
        <f t="shared" si="1"/>
        <v>0.56</v>
      </c>
      <c r="J1488" s="82">
        <f t="shared" si="1"/>
        <v>0.33</v>
      </c>
      <c r="K1488" s="3" t="s">
        <v>94</v>
      </c>
      <c r="U1488" s="22"/>
      <c r="V1488" s="22"/>
      <c r="W1488" s="22"/>
      <c r="X1488" s="22"/>
      <c r="Y1488" s="22"/>
      <c r="Z1488" s="22"/>
    </row>
    <row r="1489" spans="1:26" s="2" customFormat="1" ht="15.75" hidden="1">
      <c r="A1489" s="4"/>
      <c r="B1489" s="3" t="str">
        <f>INDEX(B413:B429,$A$1487)</f>
        <v>Region 10</v>
      </c>
      <c r="C1489" s="82">
        <f>INDEX(C413:C429,$A$1487)/100</f>
        <v>0.62</v>
      </c>
      <c r="D1489" s="82">
        <f aca="true" t="shared" si="2" ref="D1489:J1489">INDEX(D413:D429,$A$1487)/100</f>
        <v>0.47</v>
      </c>
      <c r="E1489" s="82">
        <f t="shared" si="2"/>
        <v>0.48</v>
      </c>
      <c r="F1489" s="82">
        <f t="shared" si="2"/>
        <v>0.74</v>
      </c>
      <c r="G1489" s="82">
        <f t="shared" si="2"/>
        <v>0.75</v>
      </c>
      <c r="H1489" s="82">
        <f t="shared" si="2"/>
        <v>0.59</v>
      </c>
      <c r="I1489" s="82">
        <f t="shared" si="2"/>
        <v>0.65</v>
      </c>
      <c r="J1489" s="82">
        <f t="shared" si="2"/>
        <v>0.45</v>
      </c>
      <c r="K1489" s="3" t="s">
        <v>158</v>
      </c>
      <c r="U1489" s="22"/>
      <c r="V1489" s="22"/>
      <c r="W1489" s="22"/>
      <c r="X1489" s="22"/>
      <c r="Y1489" s="22"/>
      <c r="Z1489" s="22"/>
    </row>
    <row r="1490" spans="1:26" s="2" customFormat="1" ht="15.75" hidden="1">
      <c r="A1490" s="4"/>
      <c r="B1490" s="3" t="str">
        <f>INDEX(B392:B408,$A$1487)</f>
        <v>Region 10</v>
      </c>
      <c r="C1490" s="82">
        <f>INDEX(C392:C408,$A$1487)/100</f>
        <v>0.64</v>
      </c>
      <c r="D1490" s="82">
        <f aca="true" t="shared" si="3" ref="D1490:J1490">INDEX(D392:D408,$A$1487)/100</f>
        <v>0.49</v>
      </c>
      <c r="E1490" s="82">
        <f t="shared" si="3"/>
        <v>0.51</v>
      </c>
      <c r="F1490" s="82">
        <f t="shared" si="3"/>
        <v>0.76</v>
      </c>
      <c r="G1490" s="82">
        <f t="shared" si="3"/>
        <v>0.76</v>
      </c>
      <c r="H1490" s="82">
        <f t="shared" si="3"/>
        <v>0.6</v>
      </c>
      <c r="I1490" s="82">
        <f t="shared" si="3"/>
        <v>0.67</v>
      </c>
      <c r="J1490" s="82">
        <f t="shared" si="3"/>
        <v>0.48</v>
      </c>
      <c r="K1490" s="3" t="s">
        <v>305</v>
      </c>
      <c r="U1490" s="22"/>
      <c r="V1490" s="22"/>
      <c r="W1490" s="22"/>
      <c r="X1490" s="22"/>
      <c r="Y1490" s="22"/>
      <c r="Z1490" s="22"/>
    </row>
    <row r="1491" spans="21:26" ht="15.75">
      <c r="U1491" s="22"/>
      <c r="V1491" s="22"/>
      <c r="W1491" s="22"/>
      <c r="X1491" s="22"/>
      <c r="Y1491" s="22"/>
      <c r="Z1491" s="22"/>
    </row>
    <row r="1492" spans="21:26" ht="15.75">
      <c r="U1492" s="22"/>
      <c r="V1492" s="22"/>
      <c r="W1492" s="22"/>
      <c r="X1492" s="22"/>
      <c r="Y1492" s="22"/>
      <c r="Z1492" s="22"/>
    </row>
    <row r="1493" spans="21:26" ht="15.75">
      <c r="U1493" s="22"/>
      <c r="V1493" s="22"/>
      <c r="W1493" s="22"/>
      <c r="X1493" s="22"/>
      <c r="Y1493" s="22"/>
      <c r="Z1493" s="22"/>
    </row>
    <row r="1494" spans="21:26" ht="15.75">
      <c r="U1494" s="22"/>
      <c r="V1494" s="22"/>
      <c r="W1494" s="22"/>
      <c r="X1494" s="22"/>
      <c r="Y1494" s="22"/>
      <c r="Z1494" s="22"/>
    </row>
    <row r="1495" spans="21:26" ht="15.75">
      <c r="U1495" s="22"/>
      <c r="V1495" s="22"/>
      <c r="W1495" s="22"/>
      <c r="X1495" s="22"/>
      <c r="Y1495" s="22"/>
      <c r="Z1495" s="22"/>
    </row>
    <row r="1496" spans="21:26" ht="15.75">
      <c r="U1496" s="22"/>
      <c r="V1496" s="22"/>
      <c r="W1496" s="22"/>
      <c r="X1496" s="22"/>
      <c r="Y1496" s="22"/>
      <c r="Z1496" s="22"/>
    </row>
    <row r="1497" spans="21:26" ht="15.75">
      <c r="U1497" s="22"/>
      <c r="V1497" s="22"/>
      <c r="W1497" s="22"/>
      <c r="X1497" s="22"/>
      <c r="Y1497" s="22"/>
      <c r="Z1497" s="22"/>
    </row>
    <row r="1498" spans="21:26" ht="15.75">
      <c r="U1498" s="22"/>
      <c r="V1498" s="22"/>
      <c r="W1498" s="22"/>
      <c r="X1498" s="22"/>
      <c r="Y1498" s="22"/>
      <c r="Z1498" s="22"/>
    </row>
    <row r="1499" spans="21:26" ht="15.75">
      <c r="U1499" s="22"/>
      <c r="V1499" s="22"/>
      <c r="W1499" s="22"/>
      <c r="X1499" s="22"/>
      <c r="Y1499" s="22"/>
      <c r="Z1499" s="22"/>
    </row>
    <row r="1500" spans="21:26" ht="15.75">
      <c r="U1500" s="22"/>
      <c r="V1500" s="22"/>
      <c r="W1500" s="22"/>
      <c r="X1500" s="22"/>
      <c r="Y1500" s="22"/>
      <c r="Z1500" s="22"/>
    </row>
    <row r="1501" spans="21:26" ht="15.75">
      <c r="U1501" s="22"/>
      <c r="V1501" s="22"/>
      <c r="W1501" s="22"/>
      <c r="X1501" s="22"/>
      <c r="Y1501" s="22"/>
      <c r="Z1501" s="22"/>
    </row>
    <row r="1502" spans="21:26" ht="15.75">
      <c r="U1502" s="22"/>
      <c r="V1502" s="22"/>
      <c r="W1502" s="22"/>
      <c r="X1502" s="22"/>
      <c r="Y1502" s="22"/>
      <c r="Z1502" s="22"/>
    </row>
    <row r="1503" spans="21:26" ht="15.75">
      <c r="U1503" s="22"/>
      <c r="V1503" s="22"/>
      <c r="W1503" s="22"/>
      <c r="X1503" s="22"/>
      <c r="Y1503" s="22"/>
      <c r="Z1503" s="22"/>
    </row>
    <row r="1504" spans="21:26" ht="15.75">
      <c r="U1504" s="22"/>
      <c r="V1504" s="22"/>
      <c r="W1504" s="22"/>
      <c r="X1504" s="22"/>
      <c r="Y1504" s="22"/>
      <c r="Z1504" s="22"/>
    </row>
    <row r="1505" spans="21:26" ht="15.75">
      <c r="U1505" s="22"/>
      <c r="V1505" s="22"/>
      <c r="W1505" s="22"/>
      <c r="X1505" s="22"/>
      <c r="Y1505" s="22"/>
      <c r="Z1505" s="22"/>
    </row>
    <row r="1506" spans="21:26" ht="15.75">
      <c r="U1506" s="22"/>
      <c r="V1506" s="22"/>
      <c r="W1506" s="22"/>
      <c r="X1506" s="22"/>
      <c r="Y1506" s="22"/>
      <c r="Z1506" s="22"/>
    </row>
    <row r="1507" spans="21:26" ht="15.75">
      <c r="U1507" s="22"/>
      <c r="V1507" s="22"/>
      <c r="W1507" s="22"/>
      <c r="X1507" s="22"/>
      <c r="Y1507" s="22"/>
      <c r="Z1507" s="22"/>
    </row>
    <row r="1508" spans="21:26" ht="15.75">
      <c r="U1508" s="22"/>
      <c r="V1508" s="22"/>
      <c r="W1508" s="22"/>
      <c r="X1508" s="22"/>
      <c r="Y1508" s="22"/>
      <c r="Z1508" s="22"/>
    </row>
    <row r="1509" spans="21:26" ht="15.75">
      <c r="U1509" s="22"/>
      <c r="V1509" s="22"/>
      <c r="W1509" s="22"/>
      <c r="X1509" s="22"/>
      <c r="Y1509" s="22"/>
      <c r="Z1509" s="22"/>
    </row>
    <row r="1510" spans="21:26" ht="15.75">
      <c r="U1510" s="22"/>
      <c r="V1510" s="22"/>
      <c r="W1510" s="22"/>
      <c r="X1510" s="22"/>
      <c r="Y1510" s="22"/>
      <c r="Z1510" s="22"/>
    </row>
    <row r="1511" spans="2:26" ht="15.75">
      <c r="B1511" s="5" t="s">
        <v>314</v>
      </c>
      <c r="U1511" s="22"/>
      <c r="V1511" s="22"/>
      <c r="W1511" s="22"/>
      <c r="X1511" s="22"/>
      <c r="Y1511" s="22"/>
      <c r="Z1511" s="22"/>
    </row>
    <row r="1512" spans="2:26" s="85" customFormat="1" ht="15.75">
      <c r="B1512" s="2" t="s">
        <v>196</v>
      </c>
      <c r="C1512" s="7"/>
      <c r="D1512" s="23"/>
      <c r="E1512" s="23"/>
      <c r="F1512" s="23"/>
      <c r="G1512" s="7"/>
      <c r="H1512" s="7"/>
      <c r="I1512" s="7"/>
      <c r="J1512" s="6"/>
      <c r="K1512" s="6"/>
      <c r="L1512" s="14"/>
      <c r="U1512" s="22"/>
      <c r="V1512" s="22"/>
      <c r="W1512" s="22"/>
      <c r="X1512" s="22"/>
      <c r="Y1512" s="22"/>
      <c r="Z1512" s="22"/>
    </row>
    <row r="1513" spans="2:26" ht="15.75">
      <c r="B1513" s="2"/>
      <c r="C1513" s="7"/>
      <c r="D1513" s="23"/>
      <c r="E1513" s="23"/>
      <c r="F1513" s="23"/>
      <c r="G1513" s="7"/>
      <c r="H1513" s="7"/>
      <c r="I1513" s="7"/>
      <c r="J1513" s="6"/>
      <c r="K1513" s="6"/>
      <c r="L1513" s="14"/>
      <c r="U1513" s="22"/>
      <c r="V1513" s="22"/>
      <c r="W1513" s="22"/>
      <c r="X1513" s="22"/>
      <c r="Y1513" s="22"/>
      <c r="Z1513" s="22"/>
    </row>
    <row r="1514" spans="1:22" ht="93.75" customHeight="1">
      <c r="A1514" s="12"/>
      <c r="B1514" s="359" t="s">
        <v>652</v>
      </c>
      <c r="C1514" s="348"/>
      <c r="D1514" s="348"/>
      <c r="E1514" s="348"/>
      <c r="F1514" s="348"/>
      <c r="G1514" s="348"/>
      <c r="H1514" s="348"/>
      <c r="I1514" s="348"/>
      <c r="J1514" s="348"/>
      <c r="K1514" s="348"/>
      <c r="L1514" s="348"/>
      <c r="M1514" s="348"/>
      <c r="N1514" s="334"/>
      <c r="O1514" s="334"/>
      <c r="P1514" s="334"/>
      <c r="Q1514" s="334"/>
      <c r="R1514" s="334"/>
      <c r="S1514" s="334"/>
      <c r="T1514" s="334"/>
      <c r="U1514" s="334"/>
      <c r="V1514" s="334"/>
    </row>
    <row r="1515" spans="2:26" ht="15.75" hidden="1">
      <c r="B1515" s="2"/>
      <c r="C1515" s="7"/>
      <c r="D1515" s="23"/>
      <c r="E1515" s="23"/>
      <c r="F1515" s="23"/>
      <c r="G1515" s="7"/>
      <c r="H1515" s="7"/>
      <c r="I1515" s="7"/>
      <c r="J1515" s="6"/>
      <c r="K1515" s="6"/>
      <c r="L1515" s="14"/>
      <c r="U1515" s="22"/>
      <c r="V1515" s="22"/>
      <c r="W1515" s="22"/>
      <c r="X1515" s="22"/>
      <c r="Y1515" s="22"/>
      <c r="Z1515" s="22"/>
    </row>
    <row r="1516" spans="2:26" ht="15" customHeight="1" hidden="1">
      <c r="B1516" s="368" t="s">
        <v>315</v>
      </c>
      <c r="C1516" s="368"/>
      <c r="D1516" s="368"/>
      <c r="E1516" s="368"/>
      <c r="F1516" s="368"/>
      <c r="G1516" s="368"/>
      <c r="H1516" s="368"/>
      <c r="I1516" s="368"/>
      <c r="J1516" s="368"/>
      <c r="K1516" s="368"/>
      <c r="L1516" s="368"/>
      <c r="M1516" s="368"/>
      <c r="U1516" s="22"/>
      <c r="V1516" s="22"/>
      <c r="W1516" s="22"/>
      <c r="X1516" s="22"/>
      <c r="Y1516" s="22"/>
      <c r="Z1516" s="22"/>
    </row>
    <row r="1517" spans="2:26" ht="15" customHeight="1" hidden="1">
      <c r="B1517" s="55"/>
      <c r="C1517" s="56" t="s">
        <v>51</v>
      </c>
      <c r="D1517" s="56" t="s">
        <v>62</v>
      </c>
      <c r="E1517" s="56" t="s">
        <v>157</v>
      </c>
      <c r="F1517" s="56" t="s">
        <v>63</v>
      </c>
      <c r="G1517" s="56" t="s">
        <v>70</v>
      </c>
      <c r="H1517" s="56" t="s">
        <v>100</v>
      </c>
      <c r="I1517" s="56" t="s">
        <v>97</v>
      </c>
      <c r="J1517" s="56" t="s">
        <v>92</v>
      </c>
      <c r="U1517" s="22"/>
      <c r="V1517" s="22"/>
      <c r="W1517" s="22"/>
      <c r="X1517" s="22"/>
      <c r="Y1517" s="22"/>
      <c r="Z1517" s="22"/>
    </row>
    <row r="1518" spans="2:26" ht="15.75" hidden="1">
      <c r="B1518" s="40" t="s">
        <v>53</v>
      </c>
      <c r="C1518" s="49">
        <f>(C392-C413)/100</f>
        <v>0.03</v>
      </c>
      <c r="D1518" s="49">
        <f aca="true" t="shared" si="4" ref="D1518:J1518">(D392-D413)/100</f>
        <v>0.05</v>
      </c>
      <c r="E1518" s="49">
        <f t="shared" si="4"/>
        <v>0.04</v>
      </c>
      <c r="F1518" s="49">
        <f t="shared" si="4"/>
        <v>0.02</v>
      </c>
      <c r="G1518" s="49">
        <f t="shared" si="4"/>
        <v>0.02</v>
      </c>
      <c r="H1518" s="49">
        <f t="shared" si="4"/>
        <v>0.03</v>
      </c>
      <c r="I1518" s="49">
        <f t="shared" si="4"/>
        <v>-0.01</v>
      </c>
      <c r="J1518" s="49">
        <f t="shared" si="4"/>
        <v>0.04</v>
      </c>
      <c r="U1518" s="22"/>
      <c r="V1518" s="22"/>
      <c r="W1518" s="22"/>
      <c r="X1518" s="22"/>
      <c r="Y1518" s="22"/>
      <c r="Z1518" s="22"/>
    </row>
    <row r="1519" spans="2:26" ht="15.75" hidden="1">
      <c r="B1519" s="40" t="s">
        <v>64</v>
      </c>
      <c r="C1519" s="49">
        <f aca="true" t="shared" si="5" ref="C1519:J1534">(C393-C414)/100</f>
        <v>0.02</v>
      </c>
      <c r="D1519" s="49">
        <f t="shared" si="5"/>
        <v>0.02</v>
      </c>
      <c r="E1519" s="49">
        <f t="shared" si="5"/>
        <v>0.03</v>
      </c>
      <c r="F1519" s="49">
        <f t="shared" si="5"/>
        <v>0.02</v>
      </c>
      <c r="G1519" s="49">
        <f t="shared" si="5"/>
        <v>0.01</v>
      </c>
      <c r="H1519" s="49">
        <f t="shared" si="5"/>
        <v>0.01</v>
      </c>
      <c r="I1519" s="49">
        <f t="shared" si="5"/>
        <v>0.02</v>
      </c>
      <c r="J1519" s="49">
        <f t="shared" si="5"/>
        <v>0.03</v>
      </c>
      <c r="U1519" s="22"/>
      <c r="V1519" s="22"/>
      <c r="W1519" s="22"/>
      <c r="X1519" s="22"/>
      <c r="Y1519" s="22"/>
      <c r="Z1519" s="22"/>
    </row>
    <row r="1520" spans="2:26" ht="15.75" hidden="1">
      <c r="B1520" s="40" t="s">
        <v>65</v>
      </c>
      <c r="C1520" s="49">
        <f t="shared" si="5"/>
        <v>0.03</v>
      </c>
      <c r="D1520" s="49">
        <f t="shared" si="5"/>
        <v>0.06</v>
      </c>
      <c r="E1520" s="49">
        <f t="shared" si="5"/>
        <v>0.03</v>
      </c>
      <c r="F1520" s="49">
        <f t="shared" si="5"/>
        <v>0.02</v>
      </c>
      <c r="G1520" s="49">
        <f t="shared" si="5"/>
        <v>0.05</v>
      </c>
      <c r="H1520" s="49">
        <f t="shared" si="5"/>
        <v>0.03</v>
      </c>
      <c r="I1520" s="49">
        <f t="shared" si="5"/>
        <v>0.03</v>
      </c>
      <c r="J1520" s="49">
        <f t="shared" si="5"/>
        <v>0.04</v>
      </c>
      <c r="U1520" s="22"/>
      <c r="V1520" s="22"/>
      <c r="W1520" s="22"/>
      <c r="X1520" s="22"/>
      <c r="Y1520" s="22"/>
      <c r="Z1520" s="22"/>
    </row>
    <row r="1521" spans="2:26" ht="15" customHeight="1" hidden="1">
      <c r="B1521" s="52" t="s">
        <v>34</v>
      </c>
      <c r="C1521" s="49">
        <f t="shared" si="5"/>
        <v>0.04</v>
      </c>
      <c r="D1521" s="49">
        <f t="shared" si="5"/>
        <v>0.07</v>
      </c>
      <c r="E1521" s="49">
        <f t="shared" si="5"/>
        <v>0.13</v>
      </c>
      <c r="F1521" s="49">
        <f t="shared" si="5"/>
        <v>0.03</v>
      </c>
      <c r="G1521" s="49" t="e">
        <f t="shared" si="5"/>
        <v>#N/A</v>
      </c>
      <c r="H1521" s="49">
        <f t="shared" si="5"/>
        <v>-0.01</v>
      </c>
      <c r="I1521" s="49">
        <f t="shared" si="5"/>
        <v>0.09</v>
      </c>
      <c r="J1521" s="49">
        <f t="shared" si="5"/>
        <v>0.14</v>
      </c>
      <c r="U1521" s="22"/>
      <c r="V1521" s="22"/>
      <c r="W1521" s="22"/>
      <c r="X1521" s="22"/>
      <c r="Y1521" s="22"/>
      <c r="Z1521" s="22"/>
    </row>
    <row r="1522" spans="2:26" ht="15.75" hidden="1">
      <c r="B1522" s="52" t="s">
        <v>60</v>
      </c>
      <c r="C1522" s="49">
        <f t="shared" si="5"/>
        <v>0.04</v>
      </c>
      <c r="D1522" s="49">
        <f t="shared" si="5"/>
        <v>0.04</v>
      </c>
      <c r="E1522" s="49">
        <f t="shared" si="5"/>
        <v>0.04</v>
      </c>
      <c r="F1522" s="49">
        <f t="shared" si="5"/>
        <v>0.06</v>
      </c>
      <c r="G1522" s="49">
        <f t="shared" si="5"/>
        <v>-0.01</v>
      </c>
      <c r="H1522" s="49">
        <f t="shared" si="5"/>
        <v>0.03</v>
      </c>
      <c r="I1522" s="49">
        <f t="shared" si="5"/>
        <v>0.05</v>
      </c>
      <c r="J1522" s="49">
        <f t="shared" si="5"/>
        <v>0.05</v>
      </c>
      <c r="U1522" s="22"/>
      <c r="V1522" s="22"/>
      <c r="W1522" s="22"/>
      <c r="X1522" s="22"/>
      <c r="Y1522" s="22"/>
      <c r="Z1522" s="22"/>
    </row>
    <row r="1523" spans="2:26" ht="15.75" hidden="1">
      <c r="B1523" s="52" t="s">
        <v>134</v>
      </c>
      <c r="C1523" s="49">
        <f t="shared" si="5"/>
        <v>0.05</v>
      </c>
      <c r="D1523" s="49">
        <f t="shared" si="5"/>
        <v>0.19</v>
      </c>
      <c r="E1523" s="49">
        <f t="shared" si="5"/>
        <v>0.02</v>
      </c>
      <c r="F1523" s="49">
        <f t="shared" si="5"/>
        <v>0.08</v>
      </c>
      <c r="G1523" s="49">
        <f t="shared" si="5"/>
        <v>-0.13</v>
      </c>
      <c r="H1523" s="49">
        <f t="shared" si="5"/>
        <v>0.05</v>
      </c>
      <c r="I1523" s="49">
        <f t="shared" si="5"/>
        <v>0.05</v>
      </c>
      <c r="J1523" s="49">
        <f t="shared" si="5"/>
        <v>0.07</v>
      </c>
      <c r="U1523" s="22"/>
      <c r="V1523" s="22"/>
      <c r="W1523" s="22"/>
      <c r="X1523" s="22"/>
      <c r="Y1523" s="22"/>
      <c r="Z1523" s="22"/>
    </row>
    <row r="1524" spans="2:26" ht="15.75" hidden="1">
      <c r="B1524" s="52" t="s">
        <v>135</v>
      </c>
      <c r="C1524" s="49">
        <f t="shared" si="5"/>
        <v>-0.02</v>
      </c>
      <c r="D1524" s="49">
        <f t="shared" si="5"/>
        <v>-0.02</v>
      </c>
      <c r="E1524" s="49">
        <f t="shared" si="5"/>
        <v>-0.01</v>
      </c>
      <c r="F1524" s="49">
        <f t="shared" si="5"/>
        <v>-0.09</v>
      </c>
      <c r="G1524" s="49" t="e">
        <f t="shared" si="5"/>
        <v>#N/A</v>
      </c>
      <c r="H1524" s="49">
        <f t="shared" si="5"/>
        <v>0.05</v>
      </c>
      <c r="I1524" s="49">
        <f t="shared" si="5"/>
        <v>-0.07</v>
      </c>
      <c r="J1524" s="49">
        <f t="shared" si="5"/>
        <v>0</v>
      </c>
      <c r="U1524" s="22"/>
      <c r="V1524" s="22"/>
      <c r="W1524" s="22"/>
      <c r="X1524" s="22"/>
      <c r="Y1524" s="22"/>
      <c r="Z1524" s="22"/>
    </row>
    <row r="1525" spans="2:26" ht="15.75" hidden="1">
      <c r="B1525" s="52" t="s">
        <v>136</v>
      </c>
      <c r="C1525" s="49">
        <f t="shared" si="5"/>
        <v>-0.06</v>
      </c>
      <c r="D1525" s="49">
        <f t="shared" si="5"/>
        <v>-0.05</v>
      </c>
      <c r="E1525" s="49">
        <f t="shared" si="5"/>
        <v>-0.05</v>
      </c>
      <c r="F1525" s="49">
        <f t="shared" si="5"/>
        <v>-0.06</v>
      </c>
      <c r="G1525" s="49">
        <f t="shared" si="5"/>
        <v>0.02</v>
      </c>
      <c r="H1525" s="49">
        <f t="shared" si="5"/>
        <v>-0.07</v>
      </c>
      <c r="I1525" s="49">
        <f t="shared" si="5"/>
        <v>-0.04</v>
      </c>
      <c r="J1525" s="49">
        <f t="shared" si="5"/>
        <v>-0.08</v>
      </c>
      <c r="U1525" s="22"/>
      <c r="V1525" s="22"/>
      <c r="W1525" s="22"/>
      <c r="X1525" s="22"/>
      <c r="Y1525" s="22"/>
      <c r="Z1525" s="22"/>
    </row>
    <row r="1526" spans="2:26" ht="15.75" hidden="1">
      <c r="B1526" s="52" t="s">
        <v>47</v>
      </c>
      <c r="C1526" s="49">
        <f t="shared" si="5"/>
        <v>0.03</v>
      </c>
      <c r="D1526" s="49">
        <f t="shared" si="5"/>
        <v>0.04</v>
      </c>
      <c r="E1526" s="49">
        <f t="shared" si="5"/>
        <v>0.07</v>
      </c>
      <c r="F1526" s="49">
        <f t="shared" si="5"/>
        <v>-0.01</v>
      </c>
      <c r="G1526" s="49">
        <f t="shared" si="5"/>
        <v>0.06</v>
      </c>
      <c r="H1526" s="49">
        <f t="shared" si="5"/>
        <v>0.02</v>
      </c>
      <c r="I1526" s="49">
        <f t="shared" si="5"/>
        <v>0.04</v>
      </c>
      <c r="J1526" s="49">
        <f t="shared" si="5"/>
        <v>0.07</v>
      </c>
      <c r="U1526" s="22"/>
      <c r="V1526" s="22"/>
      <c r="W1526" s="22"/>
      <c r="X1526" s="22"/>
      <c r="Y1526" s="22"/>
      <c r="Z1526" s="22"/>
    </row>
    <row r="1527" spans="2:26" ht="15.75" hidden="1">
      <c r="B1527" s="52" t="s">
        <v>138</v>
      </c>
      <c r="C1527" s="49">
        <f t="shared" si="5"/>
        <v>0.04</v>
      </c>
      <c r="D1527" s="49">
        <f t="shared" si="5"/>
        <v>0.14</v>
      </c>
      <c r="E1527" s="49">
        <f t="shared" si="5"/>
        <v>0.1</v>
      </c>
      <c r="F1527" s="49">
        <f t="shared" si="5"/>
        <v>-0.05</v>
      </c>
      <c r="G1527" s="49">
        <f t="shared" si="5"/>
        <v>0</v>
      </c>
      <c r="H1527" s="49">
        <f t="shared" si="5"/>
        <v>0.01</v>
      </c>
      <c r="I1527" s="49">
        <f t="shared" si="5"/>
        <v>0.08</v>
      </c>
      <c r="J1527" s="49">
        <f t="shared" si="5"/>
        <v>0.09</v>
      </c>
      <c r="U1527" s="22"/>
      <c r="V1527" s="22"/>
      <c r="W1527" s="22"/>
      <c r="X1527" s="22"/>
      <c r="Y1527" s="22"/>
      <c r="Z1527" s="22"/>
    </row>
    <row r="1528" spans="2:26" s="151" customFormat="1" ht="15.75" hidden="1">
      <c r="B1528" s="52" t="s">
        <v>30</v>
      </c>
      <c r="C1528" s="49">
        <f t="shared" si="5"/>
        <v>0.04</v>
      </c>
      <c r="D1528" s="49">
        <f t="shared" si="5"/>
        <v>0.04</v>
      </c>
      <c r="E1528" s="49">
        <f t="shared" si="5"/>
        <v>0.05</v>
      </c>
      <c r="F1528" s="49">
        <f t="shared" si="5"/>
        <v>0.15</v>
      </c>
      <c r="G1528" s="49" t="e">
        <f t="shared" si="5"/>
        <v>#N/A</v>
      </c>
      <c r="H1528" s="49">
        <f t="shared" si="5"/>
        <v>0.07</v>
      </c>
      <c r="I1528" s="49">
        <f t="shared" si="5"/>
        <v>0.03</v>
      </c>
      <c r="J1528" s="49">
        <f t="shared" si="5"/>
        <v>0.12</v>
      </c>
      <c r="U1528" s="22"/>
      <c r="V1528" s="22"/>
      <c r="W1528" s="22"/>
      <c r="X1528" s="22"/>
      <c r="Y1528" s="22"/>
      <c r="Z1528" s="22"/>
    </row>
    <row r="1529" spans="2:26" ht="15.75" hidden="1">
      <c r="B1529" s="52" t="s">
        <v>52</v>
      </c>
      <c r="C1529" s="49">
        <f t="shared" si="5"/>
        <v>-0.01</v>
      </c>
      <c r="D1529" s="49">
        <f t="shared" si="5"/>
        <v>0.04</v>
      </c>
      <c r="E1529" s="49">
        <f t="shared" si="5"/>
        <v>-0.03</v>
      </c>
      <c r="F1529" s="49">
        <f t="shared" si="5"/>
        <v>0</v>
      </c>
      <c r="G1529" s="49">
        <f t="shared" si="5"/>
        <v>-0.47</v>
      </c>
      <c r="H1529" s="49">
        <f t="shared" si="5"/>
        <v>-0.03</v>
      </c>
      <c r="I1529" s="49">
        <f t="shared" si="5"/>
        <v>0.02</v>
      </c>
      <c r="J1529" s="49">
        <f t="shared" si="5"/>
        <v>-0.13</v>
      </c>
      <c r="U1529" s="22"/>
      <c r="V1529" s="22"/>
      <c r="W1529" s="22"/>
      <c r="X1529" s="22"/>
      <c r="Y1529" s="22"/>
      <c r="Z1529" s="22"/>
    </row>
    <row r="1530" spans="2:26" ht="15.75" hidden="1">
      <c r="B1530" s="52" t="s">
        <v>141</v>
      </c>
      <c r="C1530" s="49">
        <f t="shared" si="5"/>
        <v>-0.04</v>
      </c>
      <c r="D1530" s="49">
        <f t="shared" si="5"/>
        <v>-0.01</v>
      </c>
      <c r="E1530" s="49">
        <f t="shared" si="5"/>
        <v>-0.07</v>
      </c>
      <c r="F1530" s="49">
        <f t="shared" si="5"/>
        <v>0</v>
      </c>
      <c r="G1530" s="49">
        <f t="shared" si="5"/>
        <v>-0.15</v>
      </c>
      <c r="H1530" s="49">
        <f t="shared" si="5"/>
        <v>-0.02</v>
      </c>
      <c r="I1530" s="49">
        <f t="shared" si="5"/>
        <v>-0.04</v>
      </c>
      <c r="J1530" s="49">
        <f t="shared" si="5"/>
        <v>-0.06</v>
      </c>
      <c r="U1530" s="22"/>
      <c r="V1530" s="22"/>
      <c r="W1530" s="22"/>
      <c r="X1530" s="22"/>
      <c r="Y1530" s="22"/>
      <c r="Z1530" s="22"/>
    </row>
    <row r="1531" spans="2:26" ht="15.75" hidden="1">
      <c r="B1531" s="52" t="s">
        <v>142</v>
      </c>
      <c r="C1531" s="49">
        <f t="shared" si="5"/>
        <v>0.01</v>
      </c>
      <c r="D1531" s="49">
        <f t="shared" si="5"/>
        <v>0</v>
      </c>
      <c r="E1531" s="49">
        <f t="shared" si="5"/>
        <v>0.03</v>
      </c>
      <c r="F1531" s="49">
        <f t="shared" si="5"/>
        <v>0.01</v>
      </c>
      <c r="G1531" s="49">
        <f t="shared" si="5"/>
        <v>-0.03</v>
      </c>
      <c r="H1531" s="49">
        <f t="shared" si="5"/>
        <v>0.01</v>
      </c>
      <c r="I1531" s="49">
        <f t="shared" si="5"/>
        <v>0.01</v>
      </c>
      <c r="J1531" s="49">
        <f t="shared" si="5"/>
        <v>0.01</v>
      </c>
      <c r="U1531" s="22"/>
      <c r="V1531" s="22"/>
      <c r="W1531" s="22"/>
      <c r="X1531" s="22"/>
      <c r="Y1531" s="22"/>
      <c r="Z1531" s="22"/>
    </row>
    <row r="1532" spans="2:26" ht="15.75" hidden="1">
      <c r="B1532" s="52" t="s">
        <v>143</v>
      </c>
      <c r="C1532" s="49">
        <f t="shared" si="5"/>
        <v>0.01</v>
      </c>
      <c r="D1532" s="49">
        <f t="shared" si="5"/>
        <v>-0.02</v>
      </c>
      <c r="E1532" s="49">
        <f t="shared" si="5"/>
        <v>0.08</v>
      </c>
      <c r="F1532" s="49">
        <f t="shared" si="5"/>
        <v>0</v>
      </c>
      <c r="G1532" s="49">
        <f t="shared" si="5"/>
        <v>0.03</v>
      </c>
      <c r="H1532" s="49">
        <f t="shared" si="5"/>
        <v>0</v>
      </c>
      <c r="I1532" s="49">
        <f t="shared" si="5"/>
        <v>0.01</v>
      </c>
      <c r="J1532" s="49">
        <f t="shared" si="5"/>
        <v>-0.02</v>
      </c>
      <c r="U1532" s="22"/>
      <c r="V1532" s="22"/>
      <c r="W1532" s="22"/>
      <c r="X1532" s="22"/>
      <c r="Y1532" s="22"/>
      <c r="Z1532" s="22"/>
    </row>
    <row r="1533" spans="2:26" ht="15.75" hidden="1">
      <c r="B1533" s="52" t="s">
        <v>144</v>
      </c>
      <c r="C1533" s="49">
        <f t="shared" si="5"/>
        <v>-0.02</v>
      </c>
      <c r="D1533" s="49">
        <f t="shared" si="5"/>
        <v>-0.08</v>
      </c>
      <c r="E1533" s="49">
        <f t="shared" si="5"/>
        <v>0.03</v>
      </c>
      <c r="F1533" s="49">
        <f t="shared" si="5"/>
        <v>-0.03</v>
      </c>
      <c r="G1533" s="49">
        <f t="shared" si="5"/>
        <v>0.04</v>
      </c>
      <c r="H1533" s="49">
        <f t="shared" si="5"/>
        <v>-0.03</v>
      </c>
      <c r="I1533" s="49">
        <f t="shared" si="5"/>
        <v>-0.01</v>
      </c>
      <c r="J1533" s="49">
        <f t="shared" si="5"/>
        <v>0</v>
      </c>
      <c r="U1533" s="22"/>
      <c r="V1533" s="22"/>
      <c r="W1533" s="22"/>
      <c r="X1533" s="22"/>
      <c r="Y1533" s="22"/>
      <c r="Z1533" s="22"/>
    </row>
    <row r="1534" spans="2:26" ht="15.75" hidden="1">
      <c r="B1534" s="52" t="s">
        <v>145</v>
      </c>
      <c r="C1534" s="49">
        <f t="shared" si="5"/>
        <v>-0.08</v>
      </c>
      <c r="D1534" s="49">
        <f t="shared" si="5"/>
        <v>-0.06</v>
      </c>
      <c r="E1534" s="49">
        <f t="shared" si="5"/>
        <v>0.05</v>
      </c>
      <c r="F1534" s="49">
        <f t="shared" si="5"/>
        <v>-0.11</v>
      </c>
      <c r="G1534" s="49">
        <f t="shared" si="5"/>
        <v>-0.2</v>
      </c>
      <c r="H1534" s="49">
        <f t="shared" si="5"/>
        <v>-0.05</v>
      </c>
      <c r="I1534" s="49">
        <f t="shared" si="5"/>
        <v>-0.12</v>
      </c>
      <c r="J1534" s="49">
        <f t="shared" si="5"/>
        <v>-0.21</v>
      </c>
      <c r="U1534" s="22"/>
      <c r="V1534" s="22"/>
      <c r="W1534" s="22"/>
      <c r="X1534" s="22"/>
      <c r="Y1534" s="22"/>
      <c r="Z1534" s="22"/>
    </row>
    <row r="1535" spans="21:26" ht="15.75" hidden="1">
      <c r="U1535" s="22"/>
      <c r="V1535" s="22"/>
      <c r="W1535" s="22"/>
      <c r="X1535" s="22"/>
      <c r="Y1535" s="22"/>
      <c r="Z1535" s="22"/>
    </row>
    <row r="1536" spans="21:26" ht="15.75" hidden="1">
      <c r="U1536" s="22"/>
      <c r="V1536" s="22"/>
      <c r="W1536" s="22"/>
      <c r="X1536" s="22"/>
      <c r="Y1536" s="22"/>
      <c r="Z1536" s="22"/>
    </row>
    <row r="1537" spans="21:26" ht="15.75" hidden="1">
      <c r="U1537" s="22"/>
      <c r="V1537" s="22"/>
      <c r="W1537" s="22"/>
      <c r="X1537" s="22"/>
      <c r="Y1537" s="22"/>
      <c r="Z1537" s="22"/>
    </row>
    <row r="1538" spans="21:26" s="80" customFormat="1" ht="15.75" hidden="1">
      <c r="U1538" s="22"/>
      <c r="V1538" s="22"/>
      <c r="W1538" s="22"/>
      <c r="X1538" s="22"/>
      <c r="Y1538" s="22"/>
      <c r="Z1538" s="22"/>
    </row>
    <row r="1539" spans="21:26" s="80" customFormat="1" ht="15.75" hidden="1">
      <c r="U1539" s="22"/>
      <c r="V1539" s="22"/>
      <c r="W1539" s="22"/>
      <c r="X1539" s="22"/>
      <c r="Y1539" s="22"/>
      <c r="Z1539" s="22"/>
    </row>
    <row r="1540" spans="21:26" s="80" customFormat="1" ht="15.75" hidden="1">
      <c r="U1540" s="22"/>
      <c r="V1540" s="22"/>
      <c r="W1540" s="22"/>
      <c r="X1540" s="22"/>
      <c r="Y1540" s="22"/>
      <c r="Z1540" s="22"/>
    </row>
    <row r="1541" spans="21:26" s="80" customFormat="1" ht="15.75" hidden="1">
      <c r="U1541" s="22"/>
      <c r="V1541" s="22"/>
      <c r="W1541" s="22"/>
      <c r="X1541" s="22"/>
      <c r="Y1541" s="22"/>
      <c r="Z1541" s="22"/>
    </row>
    <row r="1542" spans="21:26" s="80" customFormat="1" ht="15.75" hidden="1">
      <c r="U1542" s="22"/>
      <c r="V1542" s="22"/>
      <c r="W1542" s="22"/>
      <c r="X1542" s="22"/>
      <c r="Y1542" s="22"/>
      <c r="Z1542" s="22"/>
    </row>
    <row r="1543" spans="21:26" s="80" customFormat="1" ht="15.75" hidden="1">
      <c r="U1543" s="22"/>
      <c r="V1543" s="22"/>
      <c r="W1543" s="22"/>
      <c r="X1543" s="22"/>
      <c r="Y1543" s="22"/>
      <c r="Z1543" s="22"/>
    </row>
    <row r="1544" spans="21:26" s="80" customFormat="1" ht="15.75" hidden="1">
      <c r="U1544" s="22"/>
      <c r="V1544" s="22"/>
      <c r="W1544" s="22"/>
      <c r="X1544" s="22"/>
      <c r="Y1544" s="22"/>
      <c r="Z1544" s="22"/>
    </row>
    <row r="1545" spans="21:26" s="80" customFormat="1" ht="15.75" hidden="1">
      <c r="U1545" s="22"/>
      <c r="V1545" s="22"/>
      <c r="W1545" s="22"/>
      <c r="X1545" s="22"/>
      <c r="Y1545" s="22"/>
      <c r="Z1545" s="22"/>
    </row>
    <row r="1546" spans="21:26" s="80" customFormat="1" ht="15.75" hidden="1">
      <c r="U1546" s="22"/>
      <c r="V1546" s="22"/>
      <c r="W1546" s="22"/>
      <c r="X1546" s="22"/>
      <c r="Y1546" s="22"/>
      <c r="Z1546" s="22"/>
    </row>
    <row r="1547" spans="21:26" s="80" customFormat="1" ht="15.75" hidden="1">
      <c r="U1547" s="22"/>
      <c r="V1547" s="22"/>
      <c r="W1547" s="22"/>
      <c r="X1547" s="22"/>
      <c r="Y1547" s="22"/>
      <c r="Z1547" s="22"/>
    </row>
    <row r="1548" spans="21:26" s="80" customFormat="1" ht="15.75" hidden="1">
      <c r="U1548" s="22"/>
      <c r="V1548" s="22"/>
      <c r="W1548" s="22"/>
      <c r="X1548" s="22"/>
      <c r="Y1548" s="22"/>
      <c r="Z1548" s="22"/>
    </row>
    <row r="1549" spans="21:26" s="80" customFormat="1" ht="15.75" hidden="1">
      <c r="U1549" s="22"/>
      <c r="V1549" s="22"/>
      <c r="W1549" s="22"/>
      <c r="X1549" s="22"/>
      <c r="Y1549" s="22"/>
      <c r="Z1549" s="22"/>
    </row>
    <row r="1550" spans="21:26" s="80" customFormat="1" ht="15.75" hidden="1">
      <c r="U1550" s="22"/>
      <c r="V1550" s="22"/>
      <c r="W1550" s="22"/>
      <c r="X1550" s="22"/>
      <c r="Y1550" s="22"/>
      <c r="Z1550" s="22"/>
    </row>
    <row r="1551" spans="21:26" ht="15.75" hidden="1">
      <c r="U1551" s="22"/>
      <c r="V1551" s="22"/>
      <c r="W1551" s="22"/>
      <c r="X1551" s="22"/>
      <c r="Y1551" s="22"/>
      <c r="Z1551" s="22"/>
    </row>
    <row r="1552" spans="21:26" ht="15.75" hidden="1">
      <c r="U1552" s="22"/>
      <c r="V1552" s="22"/>
      <c r="W1552" s="22"/>
      <c r="X1552" s="22"/>
      <c r="Y1552" s="22"/>
      <c r="Z1552" s="22"/>
    </row>
    <row r="1553" spans="21:26" ht="15.75" hidden="1">
      <c r="U1553" s="22"/>
      <c r="V1553" s="22"/>
      <c r="W1553" s="22"/>
      <c r="X1553" s="22"/>
      <c r="Y1553" s="22"/>
      <c r="Z1553" s="22"/>
    </row>
    <row r="1554" spans="21:26" ht="15.75" hidden="1">
      <c r="U1554" s="22"/>
      <c r="V1554" s="22"/>
      <c r="W1554" s="22"/>
      <c r="X1554" s="22"/>
      <c r="Y1554" s="22"/>
      <c r="Z1554" s="22"/>
    </row>
    <row r="1555" spans="21:26" ht="15.75" hidden="1">
      <c r="U1555" s="22"/>
      <c r="V1555" s="22"/>
      <c r="W1555" s="22"/>
      <c r="X1555" s="22"/>
      <c r="Y1555" s="22"/>
      <c r="Z1555" s="22"/>
    </row>
    <row r="1556" spans="11:26" ht="15.75" hidden="1">
      <c r="K1556" s="41"/>
      <c r="U1556" s="22"/>
      <c r="V1556" s="22"/>
      <c r="W1556" s="22"/>
      <c r="X1556" s="22"/>
      <c r="Y1556" s="22"/>
      <c r="Z1556" s="22"/>
    </row>
    <row r="1557" spans="11:26" ht="15.75" hidden="1">
      <c r="K1557" s="41"/>
      <c r="U1557" s="22"/>
      <c r="V1557" s="22"/>
      <c r="W1557" s="22"/>
      <c r="X1557" s="22"/>
      <c r="Y1557" s="22"/>
      <c r="Z1557" s="22"/>
    </row>
    <row r="1558" spans="2:26" s="151" customFormat="1" ht="15.75" hidden="1">
      <c r="B1558" s="5" t="s">
        <v>316</v>
      </c>
      <c r="U1558" s="22"/>
      <c r="V1558" s="22"/>
      <c r="W1558" s="22"/>
      <c r="X1558" s="22"/>
      <c r="Y1558" s="22"/>
      <c r="Z1558" s="22"/>
    </row>
    <row r="1559" spans="10:26" ht="15.75">
      <c r="J1559" s="17"/>
      <c r="K1559" s="17"/>
      <c r="L1559" s="14"/>
      <c r="U1559" s="22"/>
      <c r="V1559" s="22"/>
      <c r="W1559" s="22"/>
      <c r="X1559" s="22"/>
      <c r="Y1559" s="22"/>
      <c r="Z1559" s="22"/>
    </row>
    <row r="1560" spans="2:26" ht="15.75">
      <c r="B1560" s="300" t="s">
        <v>497</v>
      </c>
      <c r="U1560" s="22"/>
      <c r="V1560" s="22"/>
      <c r="W1560" s="22"/>
      <c r="X1560" s="22"/>
      <c r="Y1560" s="22"/>
      <c r="Z1560" s="22"/>
    </row>
    <row r="1561" spans="1:26" ht="15" customHeight="1" hidden="1">
      <c r="A1561" s="20"/>
      <c r="B1561" s="385" t="s">
        <v>317</v>
      </c>
      <c r="C1561" s="385"/>
      <c r="D1561" s="385"/>
      <c r="E1561" s="385"/>
      <c r="F1561" s="385"/>
      <c r="G1561" s="385"/>
      <c r="H1561" s="385"/>
      <c r="I1561" s="385"/>
      <c r="J1561" s="385"/>
      <c r="K1561" s="385"/>
      <c r="L1561" s="385"/>
      <c r="M1561" s="386"/>
      <c r="U1561" s="22"/>
      <c r="V1561" s="22"/>
      <c r="W1561" s="22"/>
      <c r="X1561" s="22"/>
      <c r="Y1561" s="22"/>
      <c r="Z1561" s="22"/>
    </row>
    <row r="1562" spans="1:26" ht="78.75" hidden="1">
      <c r="A1562" s="20"/>
      <c r="B1562" s="3"/>
      <c r="C1562" s="10" t="s">
        <v>312</v>
      </c>
      <c r="D1562" s="10" t="s">
        <v>61</v>
      </c>
      <c r="E1562" s="10" t="s">
        <v>98</v>
      </c>
      <c r="F1562" s="10" t="s">
        <v>99</v>
      </c>
      <c r="G1562" s="21" t="s">
        <v>70</v>
      </c>
      <c r="H1562" s="21" t="s">
        <v>100</v>
      </c>
      <c r="I1562" s="21" t="s">
        <v>97</v>
      </c>
      <c r="J1562" s="21" t="s">
        <v>50</v>
      </c>
      <c r="K1562" s="3"/>
      <c r="L1562" s="16"/>
      <c r="M1562" s="16"/>
      <c r="U1562" s="22"/>
      <c r="V1562" s="22"/>
      <c r="W1562" s="22"/>
      <c r="X1562" s="22"/>
      <c r="Y1562" s="22"/>
      <c r="Z1562" s="22"/>
    </row>
    <row r="1563" spans="1:26" ht="15.75" hidden="1">
      <c r="A1563" s="20">
        <v>13</v>
      </c>
      <c r="B1563" s="82" t="str">
        <f>INDEX(B539:B555,$A$1563)</f>
        <v>McKinney </v>
      </c>
      <c r="C1563" s="82">
        <f>INDEX(C539:C555,$A$1563)/100</f>
        <v>0.67</v>
      </c>
      <c r="D1563" s="82">
        <f aca="true" t="shared" si="6" ref="D1563:J1563">INDEX(D539:D555,$A$1563)/100</f>
        <v>0.45</v>
      </c>
      <c r="E1563" s="82">
        <f t="shared" si="6"/>
        <v>0.48</v>
      </c>
      <c r="F1563" s="82">
        <f t="shared" si="6"/>
        <v>0.73</v>
      </c>
      <c r="G1563" s="82">
        <f t="shared" si="6"/>
        <v>1</v>
      </c>
      <c r="H1563" s="82">
        <f t="shared" si="6"/>
        <v>0.74</v>
      </c>
      <c r="I1563" s="82">
        <f t="shared" si="6"/>
        <v>0.62</v>
      </c>
      <c r="J1563" s="82">
        <f t="shared" si="6"/>
        <v>0.39</v>
      </c>
      <c r="K1563" s="3" t="s">
        <v>93</v>
      </c>
      <c r="L1563" s="16"/>
      <c r="M1563" s="16"/>
      <c r="U1563" s="22"/>
      <c r="V1563" s="22"/>
      <c r="W1563" s="22"/>
      <c r="X1563" s="22"/>
      <c r="Y1563" s="22"/>
      <c r="Z1563" s="22"/>
    </row>
    <row r="1564" spans="1:26" ht="15.75" hidden="1">
      <c r="A1564" s="4"/>
      <c r="B1564" s="82" t="str">
        <f>INDEX(B518:B534,$A$1563)</f>
        <v>McKinney </v>
      </c>
      <c r="C1564" s="82">
        <f>INDEX(C518:C534,$A$1563)/100</f>
        <v>0.72</v>
      </c>
      <c r="D1564" s="82">
        <f aca="true" t="shared" si="7" ref="D1564:J1564">INDEX(D518:D534,$A$1563)/100</f>
        <v>0.38</v>
      </c>
      <c r="E1564" s="82">
        <f t="shared" si="7"/>
        <v>0.57</v>
      </c>
      <c r="F1564" s="82">
        <f t="shared" si="7"/>
        <v>0.79</v>
      </c>
      <c r="G1564" s="82">
        <f t="shared" si="7"/>
        <v>0.77</v>
      </c>
      <c r="H1564" s="82">
        <f t="shared" si="7"/>
        <v>0.76</v>
      </c>
      <c r="I1564" s="82">
        <f t="shared" si="7"/>
        <v>0.68</v>
      </c>
      <c r="J1564" s="82">
        <f t="shared" si="7"/>
        <v>0.46</v>
      </c>
      <c r="K1564" s="3" t="s">
        <v>94</v>
      </c>
      <c r="L1564" s="2"/>
      <c r="M1564" s="2"/>
      <c r="U1564" s="22"/>
      <c r="V1564" s="22"/>
      <c r="W1564" s="22"/>
      <c r="X1564" s="22"/>
      <c r="Y1564" s="22"/>
      <c r="Z1564" s="22"/>
    </row>
    <row r="1565" spans="1:26" s="151" customFormat="1" ht="15.75" hidden="1">
      <c r="A1565" s="4"/>
      <c r="B1565" s="82" t="str">
        <f>INDEX(B497:B513,$A$1563)</f>
        <v>McKinney </v>
      </c>
      <c r="C1565" s="82">
        <f>INDEX(C497:C513,$A$1563)/100</f>
        <v>0.72</v>
      </c>
      <c r="D1565" s="82">
        <f aca="true" t="shared" si="8" ref="D1565:J1565">INDEX(D497:D513,$A$1563)/100</f>
        <v>0.38</v>
      </c>
      <c r="E1565" s="82">
        <f t="shared" si="8"/>
        <v>0.53</v>
      </c>
      <c r="F1565" s="82">
        <f t="shared" si="8"/>
        <v>0.79</v>
      </c>
      <c r="G1565" s="82">
        <f t="shared" si="8"/>
        <v>0.84</v>
      </c>
      <c r="H1565" s="82">
        <f t="shared" si="8"/>
        <v>0.73</v>
      </c>
      <c r="I1565" s="82">
        <f t="shared" si="8"/>
        <v>0.7</v>
      </c>
      <c r="J1565" s="82">
        <f t="shared" si="8"/>
        <v>0.4</v>
      </c>
      <c r="K1565" s="3" t="s">
        <v>158</v>
      </c>
      <c r="L1565" s="2"/>
      <c r="M1565" s="2"/>
      <c r="U1565" s="22"/>
      <c r="V1565" s="22"/>
      <c r="W1565" s="22"/>
      <c r="X1565" s="22"/>
      <c r="Y1565" s="22"/>
      <c r="Z1565" s="22"/>
    </row>
    <row r="1566" spans="1:26" ht="15.75" hidden="1">
      <c r="A1566" s="4"/>
      <c r="B1566" s="82" t="str">
        <f>INDEX(B476:B492,$A$1563)</f>
        <v>McKinney </v>
      </c>
      <c r="C1566" s="82">
        <f>INDEX(C476:C492,$A$1563)/100</f>
        <v>0.73</v>
      </c>
      <c r="D1566" s="82">
        <f aca="true" t="shared" si="9" ref="D1566:J1566">INDEX(D476:D492,$A$1563)/100</f>
        <v>0.45</v>
      </c>
      <c r="E1566" s="82">
        <f t="shared" si="9"/>
        <v>0.6</v>
      </c>
      <c r="F1566" s="82">
        <f t="shared" si="9"/>
        <v>0.81</v>
      </c>
      <c r="G1566" s="82">
        <f t="shared" si="9"/>
        <v>0.79</v>
      </c>
      <c r="H1566" s="82">
        <f t="shared" si="9"/>
        <v>0.74</v>
      </c>
      <c r="I1566" s="82">
        <f t="shared" si="9"/>
        <v>0.72</v>
      </c>
      <c r="J1566" s="82">
        <f t="shared" si="9"/>
        <v>0.5</v>
      </c>
      <c r="K1566" s="3" t="s">
        <v>305</v>
      </c>
      <c r="L1566" s="2"/>
      <c r="M1566" s="2"/>
      <c r="U1566" s="22"/>
      <c r="V1566" s="22"/>
      <c r="W1566" s="22"/>
      <c r="X1566" s="22"/>
      <c r="Y1566" s="22"/>
      <c r="Z1566" s="22"/>
    </row>
    <row r="1567" spans="21:26" ht="15.75">
      <c r="U1567" s="22"/>
      <c r="V1567" s="22"/>
      <c r="W1567" s="22"/>
      <c r="X1567" s="22"/>
      <c r="Y1567" s="22"/>
      <c r="Z1567" s="22"/>
    </row>
    <row r="1568" spans="21:26" s="84" customFormat="1" ht="15.75">
      <c r="U1568" s="22"/>
      <c r="V1568" s="22"/>
      <c r="W1568" s="22"/>
      <c r="X1568" s="22"/>
      <c r="Y1568" s="22"/>
      <c r="Z1568" s="22"/>
    </row>
    <row r="1569" spans="21:26" ht="15.75">
      <c r="U1569" s="22"/>
      <c r="V1569" s="22"/>
      <c r="W1569" s="22"/>
      <c r="X1569" s="22"/>
      <c r="Y1569" s="22"/>
      <c r="Z1569" s="22"/>
    </row>
    <row r="1570" spans="21:26" ht="15.75">
      <c r="U1570" s="22"/>
      <c r="V1570" s="22"/>
      <c r="W1570" s="22"/>
      <c r="X1570" s="22"/>
      <c r="Y1570" s="22"/>
      <c r="Z1570" s="22"/>
    </row>
    <row r="1571" spans="21:26" ht="15.75">
      <c r="U1571" s="22"/>
      <c r="V1571" s="22"/>
      <c r="W1571" s="22"/>
      <c r="X1571" s="22"/>
      <c r="Y1571" s="22"/>
      <c r="Z1571" s="22"/>
    </row>
    <row r="1572" spans="21:26" ht="15.75">
      <c r="U1572" s="22"/>
      <c r="V1572" s="22"/>
      <c r="W1572" s="22"/>
      <c r="X1572" s="22"/>
      <c r="Y1572" s="22"/>
      <c r="Z1572" s="22"/>
    </row>
    <row r="1573" spans="21:26" ht="15.75">
      <c r="U1573" s="22"/>
      <c r="V1573" s="22"/>
      <c r="W1573" s="22"/>
      <c r="X1573" s="22"/>
      <c r="Y1573" s="22"/>
      <c r="Z1573" s="22"/>
    </row>
    <row r="1574" spans="21:26" ht="15.75">
      <c r="U1574" s="22"/>
      <c r="V1574" s="22"/>
      <c r="W1574" s="22"/>
      <c r="X1574" s="22"/>
      <c r="Y1574" s="22"/>
      <c r="Z1574" s="22"/>
    </row>
    <row r="1575" spans="21:26" ht="15.75">
      <c r="U1575" s="22"/>
      <c r="V1575" s="22"/>
      <c r="W1575" s="22"/>
      <c r="X1575" s="22"/>
      <c r="Y1575" s="22"/>
      <c r="Z1575" s="22"/>
    </row>
    <row r="1576" spans="21:26" ht="15.75">
      <c r="U1576" s="22"/>
      <c r="V1576" s="22"/>
      <c r="W1576" s="22"/>
      <c r="X1576" s="22"/>
      <c r="Y1576" s="22"/>
      <c r="Z1576" s="22"/>
    </row>
    <row r="1577" spans="21:26" ht="15.75">
      <c r="U1577" s="22"/>
      <c r="V1577" s="22"/>
      <c r="W1577" s="22"/>
      <c r="X1577" s="22"/>
      <c r="Y1577" s="22"/>
      <c r="Z1577" s="22"/>
    </row>
    <row r="1578" spans="21:26" ht="15.75">
      <c r="U1578" s="22"/>
      <c r="V1578" s="22"/>
      <c r="W1578" s="22"/>
      <c r="X1578" s="22"/>
      <c r="Y1578" s="22"/>
      <c r="Z1578" s="22"/>
    </row>
    <row r="1579" spans="21:26" ht="15.75">
      <c r="U1579" s="22"/>
      <c r="V1579" s="22"/>
      <c r="W1579" s="22"/>
      <c r="X1579" s="22"/>
      <c r="Y1579" s="22"/>
      <c r="Z1579" s="22"/>
    </row>
    <row r="1580" spans="21:26" ht="15.75">
      <c r="U1580" s="22"/>
      <c r="V1580" s="22"/>
      <c r="W1580" s="22"/>
      <c r="X1580" s="22"/>
      <c r="Y1580" s="22"/>
      <c r="Z1580" s="22"/>
    </row>
    <row r="1581" spans="21:26" ht="15.75">
      <c r="U1581" s="22"/>
      <c r="V1581" s="22"/>
      <c r="W1581" s="22"/>
      <c r="X1581" s="22"/>
      <c r="Y1581" s="22"/>
      <c r="Z1581" s="22"/>
    </row>
    <row r="1582" spans="21:26" ht="15.75">
      <c r="U1582" s="22"/>
      <c r="V1582" s="22"/>
      <c r="W1582" s="22"/>
      <c r="X1582" s="22"/>
      <c r="Y1582" s="22"/>
      <c r="Z1582" s="22"/>
    </row>
    <row r="1583" spans="21:26" ht="15.75">
      <c r="U1583" s="22"/>
      <c r="V1583" s="22"/>
      <c r="W1583" s="22"/>
      <c r="X1583" s="22"/>
      <c r="Y1583" s="22"/>
      <c r="Z1583" s="22"/>
    </row>
    <row r="1584" spans="21:26" ht="15.75">
      <c r="U1584" s="22"/>
      <c r="V1584" s="22"/>
      <c r="W1584" s="22"/>
      <c r="X1584" s="22"/>
      <c r="Y1584" s="22"/>
      <c r="Z1584" s="22"/>
    </row>
    <row r="1585" spans="21:26" ht="15.75">
      <c r="U1585" s="22"/>
      <c r="V1585" s="22"/>
      <c r="W1585" s="22"/>
      <c r="X1585" s="22"/>
      <c r="Y1585" s="22"/>
      <c r="Z1585" s="22"/>
    </row>
    <row r="1586" spans="21:26" ht="15.75">
      <c r="U1586" s="22"/>
      <c r="V1586" s="22"/>
      <c r="W1586" s="22"/>
      <c r="X1586" s="22"/>
      <c r="Y1586" s="22"/>
      <c r="Z1586" s="22"/>
    </row>
    <row r="1587" spans="21:26" ht="15.75">
      <c r="U1587" s="22"/>
      <c r="V1587" s="22"/>
      <c r="W1587" s="22"/>
      <c r="X1587" s="22"/>
      <c r="Y1587" s="22"/>
      <c r="Z1587" s="22"/>
    </row>
    <row r="1588" spans="2:26" s="85" customFormat="1" ht="15.75">
      <c r="B1588" s="5" t="s">
        <v>314</v>
      </c>
      <c r="U1588" s="22"/>
      <c r="V1588" s="22"/>
      <c r="W1588" s="22"/>
      <c r="X1588" s="22"/>
      <c r="Y1588" s="22"/>
      <c r="Z1588" s="22"/>
    </row>
    <row r="1589" spans="2:26" s="85" customFormat="1" ht="15.75">
      <c r="B1589" s="2" t="s">
        <v>196</v>
      </c>
      <c r="C1589" s="7"/>
      <c r="D1589" s="23"/>
      <c r="E1589" s="23"/>
      <c r="F1589" s="23"/>
      <c r="G1589" s="7"/>
      <c r="H1589" s="7"/>
      <c r="I1589" s="7"/>
      <c r="J1589" s="6"/>
      <c r="K1589" s="6"/>
      <c r="L1589" s="14"/>
      <c r="U1589" s="22"/>
      <c r="V1589" s="22"/>
      <c r="W1589" s="22"/>
      <c r="X1589" s="22"/>
      <c r="Y1589" s="22"/>
      <c r="Z1589" s="22"/>
    </row>
    <row r="1590" spans="2:26" ht="15.75">
      <c r="B1590" s="5"/>
      <c r="U1590" s="22"/>
      <c r="V1590" s="22"/>
      <c r="W1590" s="22"/>
      <c r="X1590" s="22"/>
      <c r="Y1590" s="22"/>
      <c r="Z1590" s="22"/>
    </row>
    <row r="1591" spans="1:22" ht="111.75" customHeight="1">
      <c r="A1591" s="12"/>
      <c r="B1591" s="359" t="s">
        <v>747</v>
      </c>
      <c r="C1591" s="348"/>
      <c r="D1591" s="348"/>
      <c r="E1591" s="348"/>
      <c r="F1591" s="348"/>
      <c r="G1591" s="348"/>
      <c r="H1591" s="348"/>
      <c r="I1591" s="348"/>
      <c r="J1591" s="348"/>
      <c r="K1591" s="348"/>
      <c r="L1591" s="348"/>
      <c r="M1591" s="348"/>
      <c r="N1591" s="334"/>
      <c r="O1591" s="334"/>
      <c r="P1591" s="334"/>
      <c r="Q1591" s="334"/>
      <c r="R1591" s="334"/>
      <c r="S1591" s="334"/>
      <c r="T1591" s="334"/>
      <c r="U1591" s="334"/>
      <c r="V1591" s="334"/>
    </row>
    <row r="1592" spans="2:26" ht="15.75" hidden="1">
      <c r="B1592" s="2"/>
      <c r="C1592" s="45"/>
      <c r="D1592" s="45"/>
      <c r="E1592" s="45"/>
      <c r="F1592" s="45"/>
      <c r="G1592" s="45"/>
      <c r="H1592" s="45"/>
      <c r="I1592" s="45"/>
      <c r="U1592" s="22"/>
      <c r="V1592" s="22"/>
      <c r="W1592" s="22"/>
      <c r="X1592" s="22"/>
      <c r="Y1592" s="22"/>
      <c r="Z1592" s="22"/>
    </row>
    <row r="1593" spans="2:26" s="151" customFormat="1" ht="15" customHeight="1" hidden="1">
      <c r="B1593" s="368" t="s">
        <v>318</v>
      </c>
      <c r="C1593" s="368"/>
      <c r="D1593" s="368"/>
      <c r="E1593" s="368"/>
      <c r="F1593" s="368"/>
      <c r="G1593" s="368"/>
      <c r="H1593" s="368"/>
      <c r="I1593" s="368"/>
      <c r="J1593" s="368"/>
      <c r="K1593" s="368"/>
      <c r="L1593" s="368"/>
      <c r="M1593" s="368"/>
      <c r="U1593" s="22"/>
      <c r="V1593" s="22"/>
      <c r="W1593" s="22"/>
      <c r="X1593" s="22"/>
      <c r="Y1593" s="22"/>
      <c r="Z1593" s="22"/>
    </row>
    <row r="1594" spans="2:26" ht="15" customHeight="1" hidden="1">
      <c r="B1594" s="55"/>
      <c r="C1594" s="56" t="s">
        <v>312</v>
      </c>
      <c r="D1594" s="56" t="s">
        <v>62</v>
      </c>
      <c r="E1594" s="56" t="s">
        <v>157</v>
      </c>
      <c r="F1594" s="56" t="s">
        <v>63</v>
      </c>
      <c r="G1594" s="56" t="s">
        <v>319</v>
      </c>
      <c r="H1594" s="56" t="s">
        <v>100</v>
      </c>
      <c r="I1594" s="56" t="s">
        <v>97</v>
      </c>
      <c r="J1594" s="56" t="s">
        <v>92</v>
      </c>
      <c r="U1594" s="22"/>
      <c r="V1594" s="22"/>
      <c r="W1594" s="22"/>
      <c r="X1594" s="22"/>
      <c r="Y1594" s="22"/>
      <c r="Z1594" s="22"/>
    </row>
    <row r="1595" spans="2:26" ht="15.75" hidden="1">
      <c r="B1595" s="40" t="s">
        <v>53</v>
      </c>
      <c r="C1595" s="49">
        <f>(C476-C497)/100</f>
        <v>0.02</v>
      </c>
      <c r="D1595" s="49">
        <f aca="true" t="shared" si="10" ref="D1595:J1595">(D476-D497)/100</f>
        <v>0.04</v>
      </c>
      <c r="E1595" s="49">
        <f t="shared" si="10"/>
        <v>0.02</v>
      </c>
      <c r="F1595" s="49">
        <f t="shared" si="10"/>
        <v>0.01</v>
      </c>
      <c r="G1595" s="49">
        <f t="shared" si="10"/>
        <v>0.02</v>
      </c>
      <c r="H1595" s="49">
        <f t="shared" si="10"/>
        <v>-0.01</v>
      </c>
      <c r="I1595" s="49">
        <f t="shared" si="10"/>
        <v>0.04</v>
      </c>
      <c r="J1595" s="49">
        <f t="shared" si="10"/>
        <v>0.02</v>
      </c>
      <c r="U1595" s="22"/>
      <c r="V1595" s="22"/>
      <c r="W1595" s="22"/>
      <c r="X1595" s="22"/>
      <c r="Y1595" s="22"/>
      <c r="Z1595" s="22"/>
    </row>
    <row r="1596" spans="2:26" ht="15.75" hidden="1">
      <c r="B1596" s="40" t="s">
        <v>64</v>
      </c>
      <c r="C1596" s="49">
        <f aca="true" t="shared" si="11" ref="C1596:J1611">(C477-C498)/100</f>
        <v>0.01</v>
      </c>
      <c r="D1596" s="49">
        <f t="shared" si="11"/>
        <v>0.04</v>
      </c>
      <c r="E1596" s="49">
        <f t="shared" si="11"/>
        <v>0.04</v>
      </c>
      <c r="F1596" s="49">
        <f t="shared" si="11"/>
        <v>0.01</v>
      </c>
      <c r="G1596" s="49">
        <f t="shared" si="11"/>
        <v>0.01</v>
      </c>
      <c r="H1596" s="49">
        <f t="shared" si="11"/>
        <v>0</v>
      </c>
      <c r="I1596" s="49">
        <f t="shared" si="11"/>
        <v>0.04</v>
      </c>
      <c r="J1596" s="49">
        <f t="shared" si="11"/>
        <v>0.03</v>
      </c>
      <c r="U1596" s="22"/>
      <c r="V1596" s="22"/>
      <c r="W1596" s="22"/>
      <c r="X1596" s="22"/>
      <c r="Y1596" s="22"/>
      <c r="Z1596" s="22"/>
    </row>
    <row r="1597" spans="2:26" ht="15.75" hidden="1">
      <c r="B1597" s="40" t="s">
        <v>65</v>
      </c>
      <c r="C1597" s="49">
        <f t="shared" si="11"/>
        <v>0.02</v>
      </c>
      <c r="D1597" s="49">
        <f t="shared" si="11"/>
        <v>0.04</v>
      </c>
      <c r="E1597" s="49">
        <f t="shared" si="11"/>
        <v>0.01</v>
      </c>
      <c r="F1597" s="49">
        <f t="shared" si="11"/>
        <v>0.01</v>
      </c>
      <c r="G1597" s="49">
        <f t="shared" si="11"/>
        <v>0.04</v>
      </c>
      <c r="H1597" s="49">
        <f t="shared" si="11"/>
        <v>-0.01</v>
      </c>
      <c r="I1597" s="49">
        <f t="shared" si="11"/>
        <v>0.03</v>
      </c>
      <c r="J1597" s="49">
        <f t="shared" si="11"/>
        <v>0.01</v>
      </c>
      <c r="U1597" s="22"/>
      <c r="V1597" s="22"/>
      <c r="W1597" s="22"/>
      <c r="X1597" s="22"/>
      <c r="Y1597" s="22"/>
      <c r="Z1597" s="22"/>
    </row>
    <row r="1598" spans="2:26" ht="15" customHeight="1" hidden="1">
      <c r="B1598" s="52" t="s">
        <v>34</v>
      </c>
      <c r="C1598" s="49">
        <f t="shared" si="11"/>
        <v>0.06</v>
      </c>
      <c r="D1598" s="49">
        <f t="shared" si="11"/>
        <v>0.09</v>
      </c>
      <c r="E1598" s="49">
        <f t="shared" si="11"/>
        <v>0.1</v>
      </c>
      <c r="F1598" s="49">
        <f t="shared" si="11"/>
        <v>0.06</v>
      </c>
      <c r="G1598" s="49" t="e">
        <f t="shared" si="11"/>
        <v>#N/A</v>
      </c>
      <c r="H1598" s="49">
        <f t="shared" si="11"/>
        <v>-0.03</v>
      </c>
      <c r="I1598" s="49">
        <f t="shared" si="11"/>
        <v>0.12</v>
      </c>
      <c r="J1598" s="49">
        <f t="shared" si="11"/>
        <v>0.04</v>
      </c>
      <c r="U1598" s="22"/>
      <c r="V1598" s="22"/>
      <c r="W1598" s="22"/>
      <c r="X1598" s="22"/>
      <c r="Y1598" s="22"/>
      <c r="Z1598" s="22"/>
    </row>
    <row r="1599" spans="2:26" ht="15.75" hidden="1">
      <c r="B1599" s="52" t="s">
        <v>60</v>
      </c>
      <c r="C1599" s="49">
        <f t="shared" si="11"/>
        <v>0.06</v>
      </c>
      <c r="D1599" s="49">
        <f t="shared" si="11"/>
        <v>0.07</v>
      </c>
      <c r="E1599" s="49">
        <f t="shared" si="11"/>
        <v>0.04</v>
      </c>
      <c r="F1599" s="49">
        <f t="shared" si="11"/>
        <v>0.02</v>
      </c>
      <c r="G1599" s="49">
        <f t="shared" si="11"/>
        <v>0.08</v>
      </c>
      <c r="H1599" s="49">
        <f t="shared" si="11"/>
        <v>0.03</v>
      </c>
      <c r="I1599" s="49">
        <f t="shared" si="11"/>
        <v>0.07</v>
      </c>
      <c r="J1599" s="49">
        <f t="shared" si="11"/>
        <v>0.06</v>
      </c>
      <c r="U1599" s="22"/>
      <c r="V1599" s="22"/>
      <c r="W1599" s="22"/>
      <c r="X1599" s="22"/>
      <c r="Y1599" s="22"/>
      <c r="Z1599" s="22"/>
    </row>
    <row r="1600" spans="2:26" ht="15.75" hidden="1">
      <c r="B1600" s="52" t="s">
        <v>134</v>
      </c>
      <c r="C1600" s="49">
        <f t="shared" si="11"/>
        <v>-0.01</v>
      </c>
      <c r="D1600" s="49">
        <f t="shared" si="11"/>
        <v>0.02</v>
      </c>
      <c r="E1600" s="49">
        <f t="shared" si="11"/>
        <v>-0.01</v>
      </c>
      <c r="F1600" s="49">
        <f t="shared" si="11"/>
        <v>0.01</v>
      </c>
      <c r="G1600" s="49">
        <f t="shared" si="11"/>
        <v>-0.18</v>
      </c>
      <c r="H1600" s="49">
        <f t="shared" si="11"/>
        <v>-0.04</v>
      </c>
      <c r="I1600" s="49">
        <f t="shared" si="11"/>
        <v>0.01</v>
      </c>
      <c r="J1600" s="49">
        <f t="shared" si="11"/>
        <v>0.02</v>
      </c>
      <c r="U1600" s="22"/>
      <c r="V1600" s="22"/>
      <c r="W1600" s="22"/>
      <c r="X1600" s="22"/>
      <c r="Y1600" s="22"/>
      <c r="Z1600" s="22"/>
    </row>
    <row r="1601" spans="2:26" ht="15.75" hidden="1">
      <c r="B1601" s="52" t="s">
        <v>135</v>
      </c>
      <c r="C1601" s="49">
        <f t="shared" si="11"/>
        <v>0.04</v>
      </c>
      <c r="D1601" s="49">
        <f t="shared" si="11"/>
        <v>0.05</v>
      </c>
      <c r="E1601" s="49">
        <f t="shared" si="11"/>
        <v>0</v>
      </c>
      <c r="F1601" s="49">
        <f t="shared" si="11"/>
        <v>-0.09</v>
      </c>
      <c r="G1601" s="49" t="e">
        <f t="shared" si="11"/>
        <v>#N/A</v>
      </c>
      <c r="H1601" s="49">
        <f t="shared" si="11"/>
        <v>0.11</v>
      </c>
      <c r="I1601" s="49">
        <f t="shared" si="11"/>
        <v>-0.01</v>
      </c>
      <c r="J1601" s="49">
        <f t="shared" si="11"/>
        <v>0.04</v>
      </c>
      <c r="U1601" s="22"/>
      <c r="V1601" s="22"/>
      <c r="W1601" s="22"/>
      <c r="X1601" s="22"/>
      <c r="Y1601" s="22"/>
      <c r="Z1601" s="22"/>
    </row>
    <row r="1602" spans="2:26" ht="15.75" hidden="1">
      <c r="B1602" s="52" t="s">
        <v>136</v>
      </c>
      <c r="C1602" s="49">
        <f t="shared" si="11"/>
        <v>-0.01</v>
      </c>
      <c r="D1602" s="49">
        <f t="shared" si="11"/>
        <v>-0.03</v>
      </c>
      <c r="E1602" s="49">
        <f t="shared" si="11"/>
        <v>0.03</v>
      </c>
      <c r="F1602" s="49">
        <f t="shared" si="11"/>
        <v>0</v>
      </c>
      <c r="G1602" s="49">
        <f t="shared" si="11"/>
        <v>-0.04</v>
      </c>
      <c r="H1602" s="49">
        <f t="shared" si="11"/>
        <v>-0.03</v>
      </c>
      <c r="I1602" s="49">
        <f t="shared" si="11"/>
        <v>-0.01</v>
      </c>
      <c r="J1602" s="49">
        <f t="shared" si="11"/>
        <v>-0.04</v>
      </c>
      <c r="U1602" s="22"/>
      <c r="V1602" s="22"/>
      <c r="W1602" s="22"/>
      <c r="X1602" s="22"/>
      <c r="Y1602" s="22"/>
      <c r="Z1602" s="22"/>
    </row>
    <row r="1603" spans="2:26" ht="15.75" hidden="1">
      <c r="B1603" s="52" t="s">
        <v>47</v>
      </c>
      <c r="C1603" s="49">
        <f t="shared" si="11"/>
        <v>-0.01</v>
      </c>
      <c r="D1603" s="49">
        <f t="shared" si="11"/>
        <v>0.02</v>
      </c>
      <c r="E1603" s="49">
        <f t="shared" si="11"/>
        <v>-0.01</v>
      </c>
      <c r="F1603" s="49">
        <f t="shared" si="11"/>
        <v>-0.06</v>
      </c>
      <c r="G1603" s="49">
        <f t="shared" si="11"/>
        <v>0.14</v>
      </c>
      <c r="H1603" s="49">
        <f t="shared" si="11"/>
        <v>-0.03</v>
      </c>
      <c r="I1603" s="49">
        <f t="shared" si="11"/>
        <v>-0.02</v>
      </c>
      <c r="J1603" s="49">
        <f t="shared" si="11"/>
        <v>-0.03</v>
      </c>
      <c r="U1603" s="22"/>
      <c r="V1603" s="22"/>
      <c r="W1603" s="22"/>
      <c r="X1603" s="22"/>
      <c r="Y1603" s="22"/>
      <c r="Z1603" s="22"/>
    </row>
    <row r="1604" spans="2:26" ht="15.75" hidden="1">
      <c r="B1604" s="52" t="s">
        <v>138</v>
      </c>
      <c r="C1604" s="49">
        <f t="shared" si="11"/>
        <v>0</v>
      </c>
      <c r="D1604" s="49">
        <f t="shared" si="11"/>
        <v>0.09</v>
      </c>
      <c r="E1604" s="49">
        <f t="shared" si="11"/>
        <v>0.03</v>
      </c>
      <c r="F1604" s="49">
        <f t="shared" si="11"/>
        <v>-0.04</v>
      </c>
      <c r="G1604" s="49">
        <f t="shared" si="11"/>
        <v>-0.04</v>
      </c>
      <c r="H1604" s="49">
        <f t="shared" si="11"/>
        <v>-0.02</v>
      </c>
      <c r="I1604" s="49">
        <f t="shared" si="11"/>
        <v>0.01</v>
      </c>
      <c r="J1604" s="49">
        <f t="shared" si="11"/>
        <v>0.04</v>
      </c>
      <c r="U1604" s="22"/>
      <c r="V1604" s="22"/>
      <c r="W1604" s="22"/>
      <c r="X1604" s="22"/>
      <c r="Y1604" s="22"/>
      <c r="Z1604" s="22"/>
    </row>
    <row r="1605" spans="2:26" s="151" customFormat="1" ht="15.75" hidden="1">
      <c r="B1605" s="52" t="s">
        <v>30</v>
      </c>
      <c r="C1605" s="49">
        <f t="shared" si="11"/>
        <v>0.11</v>
      </c>
      <c r="D1605" s="49">
        <f t="shared" si="11"/>
        <v>0.1</v>
      </c>
      <c r="E1605" s="49">
        <f t="shared" si="11"/>
        <v>0.06</v>
      </c>
      <c r="F1605" s="49">
        <f t="shared" si="11"/>
        <v>0.17</v>
      </c>
      <c r="G1605" s="49" t="e">
        <f t="shared" si="11"/>
        <v>#N/A</v>
      </c>
      <c r="H1605" s="49">
        <f t="shared" si="11"/>
        <v>0.13</v>
      </c>
      <c r="I1605" s="49">
        <f t="shared" si="11"/>
        <v>0.08</v>
      </c>
      <c r="J1605" s="49">
        <f t="shared" si="11"/>
        <v>0.16</v>
      </c>
      <c r="U1605" s="22"/>
      <c r="V1605" s="22"/>
      <c r="W1605" s="22"/>
      <c r="X1605" s="22"/>
      <c r="Y1605" s="22"/>
      <c r="Z1605" s="22"/>
    </row>
    <row r="1606" spans="2:26" ht="15.75" hidden="1">
      <c r="B1606" s="52" t="s">
        <v>52</v>
      </c>
      <c r="C1606" s="49">
        <f t="shared" si="11"/>
        <v>0.02</v>
      </c>
      <c r="D1606" s="49">
        <f t="shared" si="11"/>
        <v>0</v>
      </c>
      <c r="E1606" s="49">
        <f t="shared" si="11"/>
        <v>0.19</v>
      </c>
      <c r="F1606" s="49">
        <f t="shared" si="11"/>
        <v>-0.06</v>
      </c>
      <c r="G1606" s="49">
        <f t="shared" si="11"/>
        <v>-0.13</v>
      </c>
      <c r="H1606" s="49">
        <f t="shared" si="11"/>
        <v>0.01</v>
      </c>
      <c r="I1606" s="49">
        <f t="shared" si="11"/>
        <v>0.04</v>
      </c>
      <c r="J1606" s="49">
        <f t="shared" si="11"/>
        <v>0.16</v>
      </c>
      <c r="U1606" s="22"/>
      <c r="V1606" s="22"/>
      <c r="W1606" s="22"/>
      <c r="X1606" s="22"/>
      <c r="Y1606" s="22"/>
      <c r="Z1606" s="22"/>
    </row>
    <row r="1607" spans="2:26" ht="15.75" hidden="1">
      <c r="B1607" s="52" t="s">
        <v>141</v>
      </c>
      <c r="C1607" s="49">
        <f t="shared" si="11"/>
        <v>0.01</v>
      </c>
      <c r="D1607" s="49">
        <f t="shared" si="11"/>
        <v>0.07</v>
      </c>
      <c r="E1607" s="49">
        <f t="shared" si="11"/>
        <v>0.07</v>
      </c>
      <c r="F1607" s="49">
        <f t="shared" si="11"/>
        <v>0.02</v>
      </c>
      <c r="G1607" s="49">
        <f t="shared" si="11"/>
        <v>-0.05</v>
      </c>
      <c r="H1607" s="49">
        <f t="shared" si="11"/>
        <v>0.01</v>
      </c>
      <c r="I1607" s="49">
        <f t="shared" si="11"/>
        <v>0.02</v>
      </c>
      <c r="J1607" s="49">
        <f t="shared" si="11"/>
        <v>0.1</v>
      </c>
      <c r="U1607" s="22"/>
      <c r="V1607" s="22"/>
      <c r="W1607" s="22"/>
      <c r="X1607" s="22"/>
      <c r="Y1607" s="22"/>
      <c r="Z1607" s="22"/>
    </row>
    <row r="1608" spans="2:26" ht="15.75" hidden="1">
      <c r="B1608" s="52" t="s">
        <v>142</v>
      </c>
      <c r="C1608" s="49">
        <f t="shared" si="11"/>
        <v>0.01</v>
      </c>
      <c r="D1608" s="49">
        <f t="shared" si="11"/>
        <v>0.02</v>
      </c>
      <c r="E1608" s="49">
        <f t="shared" si="11"/>
        <v>0.07</v>
      </c>
      <c r="F1608" s="49">
        <f t="shared" si="11"/>
        <v>-0.03</v>
      </c>
      <c r="G1608" s="49">
        <f t="shared" si="11"/>
        <v>0.03</v>
      </c>
      <c r="H1608" s="49">
        <f t="shared" si="11"/>
        <v>-0.04</v>
      </c>
      <c r="I1608" s="49">
        <f t="shared" si="11"/>
        <v>0.04</v>
      </c>
      <c r="J1608" s="49">
        <f t="shared" si="11"/>
        <v>0.06</v>
      </c>
      <c r="U1608" s="22"/>
      <c r="V1608" s="22"/>
      <c r="W1608" s="22"/>
      <c r="X1608" s="22"/>
      <c r="Y1608" s="22"/>
      <c r="Z1608" s="22"/>
    </row>
    <row r="1609" spans="2:26" ht="15.75" hidden="1">
      <c r="B1609" s="52" t="s">
        <v>143</v>
      </c>
      <c r="C1609" s="49">
        <f t="shared" si="11"/>
        <v>-0.03</v>
      </c>
      <c r="D1609" s="49">
        <f t="shared" si="11"/>
        <v>-0.05</v>
      </c>
      <c r="E1609" s="49">
        <f t="shared" si="11"/>
        <v>0.02</v>
      </c>
      <c r="F1609" s="49">
        <f t="shared" si="11"/>
        <v>-0.03</v>
      </c>
      <c r="G1609" s="49">
        <f t="shared" si="11"/>
        <v>-0.01</v>
      </c>
      <c r="H1609" s="49">
        <f t="shared" si="11"/>
        <v>-0.05</v>
      </c>
      <c r="I1609" s="49">
        <f t="shared" si="11"/>
        <v>-0.02</v>
      </c>
      <c r="J1609" s="49">
        <f t="shared" si="11"/>
        <v>-0.05</v>
      </c>
      <c r="U1609" s="22"/>
      <c r="V1609" s="22"/>
      <c r="W1609" s="22"/>
      <c r="X1609" s="22"/>
      <c r="Y1609" s="22"/>
      <c r="Z1609" s="22"/>
    </row>
    <row r="1610" spans="2:26" ht="15.75" hidden="1">
      <c r="B1610" s="52" t="s">
        <v>144</v>
      </c>
      <c r="C1610" s="49">
        <f t="shared" si="11"/>
        <v>0.03</v>
      </c>
      <c r="D1610" s="49">
        <f t="shared" si="11"/>
        <v>-0.01</v>
      </c>
      <c r="E1610" s="49">
        <f t="shared" si="11"/>
        <v>0.07</v>
      </c>
      <c r="F1610" s="49">
        <f t="shared" si="11"/>
        <v>0.04</v>
      </c>
      <c r="G1610" s="49">
        <f t="shared" si="11"/>
        <v>0.04</v>
      </c>
      <c r="H1610" s="49">
        <f t="shared" si="11"/>
        <v>0</v>
      </c>
      <c r="I1610" s="49">
        <f t="shared" si="11"/>
        <v>0.05</v>
      </c>
      <c r="J1610" s="49">
        <f t="shared" si="11"/>
        <v>0.04</v>
      </c>
      <c r="U1610" s="22"/>
      <c r="V1610" s="22"/>
      <c r="W1610" s="22"/>
      <c r="X1610" s="22"/>
      <c r="Y1610" s="22"/>
      <c r="Z1610" s="22"/>
    </row>
    <row r="1611" spans="2:26" ht="15.75" hidden="1">
      <c r="B1611" s="52" t="s">
        <v>145</v>
      </c>
      <c r="C1611" s="49">
        <f t="shared" si="11"/>
        <v>-0.03</v>
      </c>
      <c r="D1611" s="49">
        <f t="shared" si="11"/>
        <v>0.07</v>
      </c>
      <c r="E1611" s="49">
        <f t="shared" si="11"/>
        <v>-0.04</v>
      </c>
      <c r="F1611" s="49">
        <f t="shared" si="11"/>
        <v>-0.05</v>
      </c>
      <c r="G1611" s="49">
        <f t="shared" si="11"/>
        <v>-0.07</v>
      </c>
      <c r="H1611" s="49">
        <f t="shared" si="11"/>
        <v>-0.08</v>
      </c>
      <c r="I1611" s="49">
        <f t="shared" si="11"/>
        <v>0.01</v>
      </c>
      <c r="J1611" s="49">
        <f t="shared" si="11"/>
        <v>-0.06</v>
      </c>
      <c r="U1611" s="22"/>
      <c r="V1611" s="22"/>
      <c r="W1611" s="22"/>
      <c r="X1611" s="22"/>
      <c r="Y1611" s="22"/>
      <c r="Z1611" s="22"/>
    </row>
    <row r="1612" spans="21:26" ht="15.75" hidden="1">
      <c r="U1612" s="22"/>
      <c r="V1612" s="22"/>
      <c r="W1612" s="22"/>
      <c r="X1612" s="22"/>
      <c r="Y1612" s="22"/>
      <c r="Z1612" s="22"/>
    </row>
    <row r="1613" spans="21:26" ht="15.75" hidden="1">
      <c r="U1613" s="22"/>
      <c r="V1613" s="22"/>
      <c r="W1613" s="22"/>
      <c r="X1613" s="22"/>
      <c r="Y1613" s="22"/>
      <c r="Z1613" s="22"/>
    </row>
    <row r="1614" spans="21:26" ht="15.75" hidden="1">
      <c r="U1614" s="22"/>
      <c r="V1614" s="22"/>
      <c r="W1614" s="22"/>
      <c r="X1614" s="22"/>
      <c r="Y1614" s="22"/>
      <c r="Z1614" s="22"/>
    </row>
    <row r="1615" spans="21:26" ht="15.75" hidden="1">
      <c r="U1615" s="22"/>
      <c r="V1615" s="22"/>
      <c r="W1615" s="22"/>
      <c r="X1615" s="22"/>
      <c r="Y1615" s="22"/>
      <c r="Z1615" s="22"/>
    </row>
    <row r="1616" spans="21:26" ht="15.75" hidden="1">
      <c r="U1616" s="22"/>
      <c r="V1616" s="22"/>
      <c r="W1616" s="22"/>
      <c r="X1616" s="22"/>
      <c r="Y1616" s="22"/>
      <c r="Z1616" s="22"/>
    </row>
    <row r="1617" spans="21:26" s="80" customFormat="1" ht="15.75" hidden="1">
      <c r="U1617" s="22"/>
      <c r="V1617" s="22"/>
      <c r="W1617" s="22"/>
      <c r="X1617" s="22"/>
      <c r="Y1617" s="22"/>
      <c r="Z1617" s="22"/>
    </row>
    <row r="1618" spans="21:26" s="85" customFormat="1" ht="15.75" hidden="1">
      <c r="U1618" s="22"/>
      <c r="V1618" s="22"/>
      <c r="W1618" s="22"/>
      <c r="X1618" s="22"/>
      <c r="Y1618" s="22"/>
      <c r="Z1618" s="22"/>
    </row>
    <row r="1619" spans="21:26" s="85" customFormat="1" ht="15.75" hidden="1">
      <c r="U1619" s="22"/>
      <c r="V1619" s="22"/>
      <c r="W1619" s="22"/>
      <c r="X1619" s="22"/>
      <c r="Y1619" s="22"/>
      <c r="Z1619" s="22"/>
    </row>
    <row r="1620" spans="21:26" s="85" customFormat="1" ht="15.75" hidden="1">
      <c r="U1620" s="22"/>
      <c r="V1620" s="22"/>
      <c r="W1620" s="22"/>
      <c r="X1620" s="22"/>
      <c r="Y1620" s="22"/>
      <c r="Z1620" s="22"/>
    </row>
    <row r="1621" spans="21:26" s="80" customFormat="1" ht="15.75" hidden="1">
      <c r="U1621" s="22"/>
      <c r="V1621" s="22"/>
      <c r="W1621" s="22"/>
      <c r="X1621" s="22"/>
      <c r="Y1621" s="22"/>
      <c r="Z1621" s="22"/>
    </row>
    <row r="1622" spans="21:26" s="80" customFormat="1" ht="15.75" hidden="1">
      <c r="U1622" s="22"/>
      <c r="V1622" s="22"/>
      <c r="W1622" s="22"/>
      <c r="X1622" s="22"/>
      <c r="Y1622" s="22"/>
      <c r="Z1622" s="22"/>
    </row>
    <row r="1623" spans="21:26" s="80" customFormat="1" ht="15.75" hidden="1">
      <c r="U1623" s="22"/>
      <c r="V1623" s="22"/>
      <c r="W1623" s="22"/>
      <c r="X1623" s="22"/>
      <c r="Y1623" s="22"/>
      <c r="Z1623" s="22"/>
    </row>
    <row r="1624" spans="21:26" s="80" customFormat="1" ht="15.75" hidden="1">
      <c r="U1624" s="22"/>
      <c r="V1624" s="22"/>
      <c r="W1624" s="22"/>
      <c r="X1624" s="22"/>
      <c r="Y1624" s="22"/>
      <c r="Z1624" s="22"/>
    </row>
    <row r="1625" spans="21:26" s="80" customFormat="1" ht="15.75" hidden="1">
      <c r="U1625" s="22"/>
      <c r="V1625" s="22"/>
      <c r="W1625" s="22"/>
      <c r="X1625" s="22"/>
      <c r="Y1625" s="22"/>
      <c r="Z1625" s="22"/>
    </row>
    <row r="1626" spans="21:26" s="80" customFormat="1" ht="15.75" hidden="1">
      <c r="U1626" s="22"/>
      <c r="V1626" s="22"/>
      <c r="W1626" s="22"/>
      <c r="X1626" s="22"/>
      <c r="Y1626" s="22"/>
      <c r="Z1626" s="22"/>
    </row>
    <row r="1627" spans="21:26" s="80" customFormat="1" ht="15.75" hidden="1">
      <c r="U1627" s="22"/>
      <c r="V1627" s="22"/>
      <c r="W1627" s="22"/>
      <c r="X1627" s="22"/>
      <c r="Y1627" s="22"/>
      <c r="Z1627" s="22"/>
    </row>
    <row r="1628" spans="21:26" ht="15.75" hidden="1">
      <c r="U1628" s="22"/>
      <c r="V1628" s="22"/>
      <c r="W1628" s="22"/>
      <c r="X1628" s="22"/>
      <c r="Y1628" s="22"/>
      <c r="Z1628" s="22"/>
    </row>
    <row r="1629" spans="21:26" ht="15.75" hidden="1">
      <c r="U1629" s="22"/>
      <c r="V1629" s="22"/>
      <c r="W1629" s="22"/>
      <c r="X1629" s="22"/>
      <c r="Y1629" s="22"/>
      <c r="Z1629" s="22"/>
    </row>
    <row r="1630" spans="21:26" ht="15.75" hidden="1">
      <c r="U1630" s="22"/>
      <c r="V1630" s="22"/>
      <c r="W1630" s="22"/>
      <c r="X1630" s="22"/>
      <c r="Y1630" s="22"/>
      <c r="Z1630" s="22"/>
    </row>
    <row r="1631" spans="21:26" ht="15.75" hidden="1">
      <c r="U1631" s="22"/>
      <c r="V1631" s="22"/>
      <c r="W1631" s="22"/>
      <c r="X1631" s="22"/>
      <c r="Y1631" s="22"/>
      <c r="Z1631" s="22"/>
    </row>
    <row r="1632" spans="11:26" ht="15.75" hidden="1">
      <c r="K1632" s="41"/>
      <c r="U1632" s="22"/>
      <c r="V1632" s="22"/>
      <c r="W1632" s="22"/>
      <c r="X1632" s="22"/>
      <c r="Y1632" s="22"/>
      <c r="Z1632" s="22"/>
    </row>
    <row r="1633" spans="2:26" s="151" customFormat="1" ht="15.75" hidden="1">
      <c r="B1633" s="5" t="s">
        <v>316</v>
      </c>
      <c r="U1633" s="22"/>
      <c r="V1633" s="22"/>
      <c r="W1633" s="22"/>
      <c r="X1633" s="22"/>
      <c r="Y1633" s="22"/>
      <c r="Z1633" s="22"/>
    </row>
    <row r="1634" spans="11:26" ht="15.75" hidden="1">
      <c r="K1634" s="41"/>
      <c r="U1634" s="22"/>
      <c r="V1634" s="22"/>
      <c r="W1634" s="22"/>
      <c r="X1634" s="22"/>
      <c r="Y1634" s="22"/>
      <c r="Z1634" s="22"/>
    </row>
    <row r="1635" spans="1:20" ht="15.75">
      <c r="A1635" s="12"/>
      <c r="B1635" s="13"/>
      <c r="C1635" s="51"/>
      <c r="D1635" s="51"/>
      <c r="E1635" s="51"/>
      <c r="F1635" s="51"/>
      <c r="G1635" s="51"/>
      <c r="H1635" s="51"/>
      <c r="I1635" s="51"/>
      <c r="J1635" s="51"/>
      <c r="K1635" s="51"/>
      <c r="L1635" s="51"/>
      <c r="M1635" s="51"/>
      <c r="T1635" s="39"/>
    </row>
    <row r="1636" spans="2:26" ht="15.75">
      <c r="B1636" s="300" t="s">
        <v>498</v>
      </c>
      <c r="U1636" s="22"/>
      <c r="V1636" s="22"/>
      <c r="W1636" s="22"/>
      <c r="X1636" s="22"/>
      <c r="Y1636" s="22"/>
      <c r="Z1636" s="22"/>
    </row>
    <row r="1637" spans="1:26" ht="15" customHeight="1" hidden="1">
      <c r="A1637" s="20"/>
      <c r="B1637" s="385" t="s">
        <v>320</v>
      </c>
      <c r="C1637" s="385"/>
      <c r="D1637" s="385"/>
      <c r="E1637" s="385"/>
      <c r="F1637" s="385"/>
      <c r="G1637" s="385"/>
      <c r="H1637" s="385"/>
      <c r="I1637" s="385"/>
      <c r="J1637" s="385"/>
      <c r="K1637" s="385"/>
      <c r="L1637" s="385"/>
      <c r="M1637" s="334"/>
      <c r="N1637" s="334"/>
      <c r="U1637" s="22"/>
      <c r="V1637" s="22"/>
      <c r="W1637" s="22"/>
      <c r="X1637" s="22"/>
      <c r="Y1637" s="22"/>
      <c r="Z1637" s="22"/>
    </row>
    <row r="1638" spans="1:26" ht="31.5" hidden="1">
      <c r="A1638" s="20"/>
      <c r="B1638" s="3"/>
      <c r="C1638" s="10" t="s">
        <v>312</v>
      </c>
      <c r="D1638" s="10" t="s">
        <v>61</v>
      </c>
      <c r="E1638" s="10" t="s">
        <v>98</v>
      </c>
      <c r="F1638" s="10" t="s">
        <v>99</v>
      </c>
      <c r="G1638" s="21" t="s">
        <v>321</v>
      </c>
      <c r="H1638" s="21" t="s">
        <v>100</v>
      </c>
      <c r="I1638" s="21" t="s">
        <v>97</v>
      </c>
      <c r="J1638" s="21" t="s">
        <v>92</v>
      </c>
      <c r="K1638" s="3"/>
      <c r="U1638" s="22"/>
      <c r="V1638" s="22"/>
      <c r="W1638" s="22"/>
      <c r="X1638" s="22"/>
      <c r="Y1638" s="22"/>
      <c r="Z1638" s="22"/>
    </row>
    <row r="1639" spans="1:26" ht="15.75" hidden="1">
      <c r="A1639" s="20">
        <v>2</v>
      </c>
      <c r="B1639" s="3" t="str">
        <f>INDEX(B623:B639,$A$1639)</f>
        <v>Region 10</v>
      </c>
      <c r="C1639" s="82">
        <f>INDEX(C623:C639,$A$1639)/100</f>
        <v>0.39</v>
      </c>
      <c r="D1639" s="82">
        <f aca="true" t="shared" si="12" ref="D1639:J1639">INDEX(D623:D639,$A$1639)/100</f>
        <v>0.18</v>
      </c>
      <c r="E1639" s="82">
        <f t="shared" si="12"/>
        <v>0.2</v>
      </c>
      <c r="F1639" s="82">
        <f t="shared" si="12"/>
        <v>0.53</v>
      </c>
      <c r="G1639" s="82">
        <f t="shared" si="12"/>
        <v>0.61</v>
      </c>
      <c r="H1639" s="82">
        <f t="shared" si="12"/>
        <v>0.39</v>
      </c>
      <c r="I1639" s="82">
        <f t="shared" si="12"/>
        <v>0.4</v>
      </c>
      <c r="J1639" s="82">
        <f t="shared" si="12"/>
        <v>0.19</v>
      </c>
      <c r="K1639" s="3" t="s">
        <v>93</v>
      </c>
      <c r="U1639" s="22"/>
      <c r="V1639" s="22"/>
      <c r="W1639" s="22"/>
      <c r="X1639" s="22"/>
      <c r="Y1639" s="22"/>
      <c r="Z1639" s="22"/>
    </row>
    <row r="1640" spans="1:26" ht="15.75" hidden="1">
      <c r="A1640" s="4"/>
      <c r="B1640" s="3" t="str">
        <f>INDEX(B602:B618,$A$1639)</f>
        <v>Region 10</v>
      </c>
      <c r="C1640" s="82">
        <f>INDEX(C602:C618,$A$1639)/100</f>
        <v>0.4</v>
      </c>
      <c r="D1640" s="82">
        <f aca="true" t="shared" si="13" ref="D1640:J1640">INDEX(D602:D618,$A$1639)/100</f>
        <v>0.19</v>
      </c>
      <c r="E1640" s="82">
        <f t="shared" si="13"/>
        <v>0.24</v>
      </c>
      <c r="F1640" s="82">
        <f t="shared" si="13"/>
        <v>0.53</v>
      </c>
      <c r="G1640" s="82">
        <f t="shared" si="13"/>
        <v>0.64</v>
      </c>
      <c r="H1640" s="82">
        <f t="shared" si="13"/>
        <v>0.4</v>
      </c>
      <c r="I1640" s="82">
        <f t="shared" si="13"/>
        <v>0.41</v>
      </c>
      <c r="J1640" s="82">
        <f t="shared" si="13"/>
        <v>0.21</v>
      </c>
      <c r="K1640" s="3" t="s">
        <v>94</v>
      </c>
      <c r="U1640" s="22"/>
      <c r="V1640" s="22"/>
      <c r="W1640" s="22"/>
      <c r="X1640" s="22"/>
      <c r="Y1640" s="22"/>
      <c r="Z1640" s="22"/>
    </row>
    <row r="1641" spans="1:26" s="151" customFormat="1" ht="15.75" hidden="1">
      <c r="A1641" s="4"/>
      <c r="B1641" s="3" t="str">
        <f>INDEX(B581:B597,$A$1639)</f>
        <v>Region 10</v>
      </c>
      <c r="C1641" s="82">
        <f>INDEX(C581:C597,$A$1639)/100</f>
        <v>0.48</v>
      </c>
      <c r="D1641" s="82">
        <f aca="true" t="shared" si="14" ref="D1641:J1641">INDEX(D581:D597,$A$1639)/100</f>
        <v>0.26</v>
      </c>
      <c r="E1641" s="82">
        <f t="shared" si="14"/>
        <v>0.31</v>
      </c>
      <c r="F1641" s="82">
        <f t="shared" si="14"/>
        <v>0.62</v>
      </c>
      <c r="G1641" s="82">
        <f t="shared" si="14"/>
        <v>0.68</v>
      </c>
      <c r="H1641" s="82">
        <f t="shared" si="14"/>
        <v>0.49</v>
      </c>
      <c r="I1641" s="82">
        <f t="shared" si="14"/>
        <v>0.46</v>
      </c>
      <c r="J1641" s="82">
        <f t="shared" si="14"/>
        <v>0.28</v>
      </c>
      <c r="K1641" s="3" t="s">
        <v>158</v>
      </c>
      <c r="U1641" s="22"/>
      <c r="V1641" s="22"/>
      <c r="W1641" s="22"/>
      <c r="X1641" s="22"/>
      <c r="Y1641" s="22"/>
      <c r="Z1641" s="22"/>
    </row>
    <row r="1642" spans="1:26" ht="15.75" hidden="1">
      <c r="A1642" s="4"/>
      <c r="B1642" s="3" t="str">
        <f>INDEX(B560:B576,$A$1639)</f>
        <v>Region 10</v>
      </c>
      <c r="C1642" s="82">
        <f>INDEX(C560:C576,$A$1639)/100</f>
        <v>0.5</v>
      </c>
      <c r="D1642" s="82">
        <f aca="true" t="shared" si="15" ref="D1642:J1642">INDEX(D560:D576,$A$1639)/100</f>
        <v>0.29</v>
      </c>
      <c r="E1642" s="82">
        <f t="shared" si="15"/>
        <v>0.36</v>
      </c>
      <c r="F1642" s="82">
        <f t="shared" si="15"/>
        <v>0.65</v>
      </c>
      <c r="G1642" s="82">
        <f t="shared" si="15"/>
        <v>0.71</v>
      </c>
      <c r="H1642" s="82">
        <f t="shared" si="15"/>
        <v>0.5</v>
      </c>
      <c r="I1642" s="82">
        <f t="shared" si="15"/>
        <v>0.5</v>
      </c>
      <c r="J1642" s="82">
        <f t="shared" si="15"/>
        <v>0.32</v>
      </c>
      <c r="K1642" s="3" t="s">
        <v>305</v>
      </c>
      <c r="U1642" s="22"/>
      <c r="V1642" s="22"/>
      <c r="W1642" s="22"/>
      <c r="X1642" s="22"/>
      <c r="Y1642" s="22"/>
      <c r="Z1642" s="22"/>
    </row>
    <row r="1643" spans="21:26" ht="15.75">
      <c r="U1643" s="22"/>
      <c r="V1643" s="22"/>
      <c r="W1643" s="22"/>
      <c r="X1643" s="22"/>
      <c r="Y1643" s="22"/>
      <c r="Z1643" s="22"/>
    </row>
    <row r="1644" spans="21:26" ht="15.75">
      <c r="U1644" s="22"/>
      <c r="V1644" s="22"/>
      <c r="W1644" s="22"/>
      <c r="X1644" s="22"/>
      <c r="Y1644" s="22"/>
      <c r="Z1644" s="22"/>
    </row>
    <row r="1645" spans="21:26" ht="15.75">
      <c r="U1645" s="22"/>
      <c r="V1645" s="22"/>
      <c r="W1645" s="22"/>
      <c r="X1645" s="22"/>
      <c r="Y1645" s="22"/>
      <c r="Z1645" s="22"/>
    </row>
    <row r="1646" spans="21:26" ht="15.75">
      <c r="U1646" s="22"/>
      <c r="V1646" s="22"/>
      <c r="W1646" s="22"/>
      <c r="X1646" s="22"/>
      <c r="Y1646" s="22"/>
      <c r="Z1646" s="22"/>
    </row>
    <row r="1647" spans="21:26" ht="15.75">
      <c r="U1647" s="22"/>
      <c r="V1647" s="22"/>
      <c r="W1647" s="22"/>
      <c r="X1647" s="22"/>
      <c r="Y1647" s="22"/>
      <c r="Z1647" s="22"/>
    </row>
    <row r="1648" spans="21:26" ht="15.75">
      <c r="U1648" s="22"/>
      <c r="V1648" s="22"/>
      <c r="W1648" s="22"/>
      <c r="X1648" s="22"/>
      <c r="Y1648" s="22"/>
      <c r="Z1648" s="22"/>
    </row>
    <row r="1649" spans="21:26" ht="15.75">
      <c r="U1649" s="22"/>
      <c r="V1649" s="22"/>
      <c r="W1649" s="22"/>
      <c r="X1649" s="22"/>
      <c r="Y1649" s="22"/>
      <c r="Z1649" s="22"/>
    </row>
    <row r="1650" spans="21:26" ht="15.75">
      <c r="U1650" s="22"/>
      <c r="V1650" s="22"/>
      <c r="W1650" s="22"/>
      <c r="X1650" s="22"/>
      <c r="Y1650" s="22"/>
      <c r="Z1650" s="22"/>
    </row>
    <row r="1651" spans="21:26" ht="15.75">
      <c r="U1651" s="22"/>
      <c r="V1651" s="22"/>
      <c r="W1651" s="22"/>
      <c r="X1651" s="22"/>
      <c r="Y1651" s="22"/>
      <c r="Z1651" s="22"/>
    </row>
    <row r="1652" spans="21:26" ht="15.75">
      <c r="U1652" s="22"/>
      <c r="V1652" s="22"/>
      <c r="W1652" s="22"/>
      <c r="X1652" s="22"/>
      <c r="Y1652" s="22"/>
      <c r="Z1652" s="22"/>
    </row>
    <row r="1653" spans="21:26" ht="15.75">
      <c r="U1653" s="22"/>
      <c r="V1653" s="22"/>
      <c r="W1653" s="22"/>
      <c r="X1653" s="22"/>
      <c r="Y1653" s="22"/>
      <c r="Z1653" s="22"/>
    </row>
    <row r="1654" spans="21:26" ht="15.75">
      <c r="U1654" s="22"/>
      <c r="V1654" s="22"/>
      <c r="W1654" s="22"/>
      <c r="X1654" s="22"/>
      <c r="Y1654" s="22"/>
      <c r="Z1654" s="22"/>
    </row>
    <row r="1655" spans="21:26" ht="15.75">
      <c r="U1655" s="22"/>
      <c r="V1655" s="22"/>
      <c r="W1655" s="22"/>
      <c r="X1655" s="22"/>
      <c r="Y1655" s="22"/>
      <c r="Z1655" s="22"/>
    </row>
    <row r="1656" spans="21:26" ht="15.75">
      <c r="U1656" s="22"/>
      <c r="V1656" s="22"/>
      <c r="W1656" s="22"/>
      <c r="X1656" s="22"/>
      <c r="Y1656" s="22"/>
      <c r="Z1656" s="22"/>
    </row>
    <row r="1657" spans="21:26" ht="15.75">
      <c r="U1657" s="22"/>
      <c r="V1657" s="22"/>
      <c r="W1657" s="22"/>
      <c r="X1657" s="22"/>
      <c r="Y1657" s="22"/>
      <c r="Z1657" s="22"/>
    </row>
    <row r="1658" spans="21:26" ht="15.75">
      <c r="U1658" s="22"/>
      <c r="V1658" s="22"/>
      <c r="W1658" s="22"/>
      <c r="X1658" s="22"/>
      <c r="Y1658" s="22"/>
      <c r="Z1658" s="22"/>
    </row>
    <row r="1659" spans="21:26" ht="15.75">
      <c r="U1659" s="22"/>
      <c r="V1659" s="22"/>
      <c r="W1659" s="22"/>
      <c r="X1659" s="22"/>
      <c r="Y1659" s="22"/>
      <c r="Z1659" s="22"/>
    </row>
    <row r="1660" spans="21:26" ht="15.75">
      <c r="U1660" s="22"/>
      <c r="V1660" s="22"/>
      <c r="W1660" s="22"/>
      <c r="X1660" s="22"/>
      <c r="Y1660" s="22"/>
      <c r="Z1660" s="22"/>
    </row>
    <row r="1661" spans="21:26" ht="15.75">
      <c r="U1661" s="22"/>
      <c r="V1661" s="22"/>
      <c r="W1661" s="22"/>
      <c r="X1661" s="22"/>
      <c r="Y1661" s="22"/>
      <c r="Z1661" s="22"/>
    </row>
    <row r="1662" spans="2:26" s="85" customFormat="1" ht="15.75">
      <c r="B1662" s="5" t="s">
        <v>322</v>
      </c>
      <c r="U1662" s="22"/>
      <c r="V1662" s="22"/>
      <c r="W1662" s="22"/>
      <c r="X1662" s="22"/>
      <c r="Y1662" s="22"/>
      <c r="Z1662" s="22"/>
    </row>
    <row r="1663" spans="2:26" s="85" customFormat="1" ht="15.75">
      <c r="B1663" s="2" t="s">
        <v>323</v>
      </c>
      <c r="C1663" s="7"/>
      <c r="D1663" s="23"/>
      <c r="E1663" s="23"/>
      <c r="F1663" s="23"/>
      <c r="G1663" s="7"/>
      <c r="H1663" s="7"/>
      <c r="I1663" s="7"/>
      <c r="J1663" s="6"/>
      <c r="K1663" s="6"/>
      <c r="L1663" s="14"/>
      <c r="U1663" s="22"/>
      <c r="V1663" s="22"/>
      <c r="W1663" s="22"/>
      <c r="X1663" s="22"/>
      <c r="Y1663" s="22"/>
      <c r="Z1663" s="22"/>
    </row>
    <row r="1664" spans="10:26" ht="15.75">
      <c r="J1664" s="17"/>
      <c r="K1664" s="17"/>
      <c r="L1664" s="14"/>
      <c r="U1664" s="22"/>
      <c r="V1664" s="22"/>
      <c r="W1664" s="22"/>
      <c r="X1664" s="22"/>
      <c r="Y1664" s="22"/>
      <c r="Z1664" s="22"/>
    </row>
    <row r="1665" spans="1:22" ht="111.75" customHeight="1">
      <c r="A1665" s="12"/>
      <c r="B1665" s="359" t="s">
        <v>653</v>
      </c>
      <c r="C1665" s="348"/>
      <c r="D1665" s="348"/>
      <c r="E1665" s="348"/>
      <c r="F1665" s="348"/>
      <c r="G1665" s="348"/>
      <c r="H1665" s="348"/>
      <c r="I1665" s="348"/>
      <c r="J1665" s="348"/>
      <c r="K1665" s="348"/>
      <c r="L1665" s="348"/>
      <c r="M1665" s="348"/>
      <c r="N1665" s="334"/>
      <c r="O1665" s="334"/>
      <c r="P1665" s="334"/>
      <c r="Q1665" s="334"/>
      <c r="R1665" s="334"/>
      <c r="S1665" s="334"/>
      <c r="T1665" s="334"/>
      <c r="U1665" s="334"/>
      <c r="V1665" s="334"/>
    </row>
    <row r="1666" spans="1:20" s="85" customFormat="1" ht="15.75">
      <c r="A1666" s="86"/>
      <c r="B1666" s="89"/>
      <c r="C1666" s="88"/>
      <c r="D1666" s="88"/>
      <c r="E1666" s="88"/>
      <c r="F1666" s="88"/>
      <c r="G1666" s="88"/>
      <c r="H1666" s="88"/>
      <c r="I1666" s="88"/>
      <c r="J1666" s="88"/>
      <c r="K1666" s="88"/>
      <c r="L1666" s="88"/>
      <c r="M1666" s="88"/>
      <c r="T1666" s="39"/>
    </row>
    <row r="1667" spans="2:26" ht="15" customHeight="1" hidden="1">
      <c r="B1667" s="368" t="s">
        <v>325</v>
      </c>
      <c r="C1667" s="368"/>
      <c r="D1667" s="368"/>
      <c r="E1667" s="368"/>
      <c r="F1667" s="368"/>
      <c r="G1667" s="368"/>
      <c r="H1667" s="368"/>
      <c r="I1667" s="368"/>
      <c r="J1667" s="368"/>
      <c r="K1667" s="368"/>
      <c r="L1667" s="368"/>
      <c r="M1667" s="368"/>
      <c r="N1667" s="334"/>
      <c r="U1667" s="22"/>
      <c r="V1667" s="22"/>
      <c r="W1667" s="22"/>
      <c r="X1667" s="22"/>
      <c r="Y1667" s="22"/>
      <c r="Z1667" s="22"/>
    </row>
    <row r="1668" spans="2:26" ht="15" customHeight="1" hidden="1">
      <c r="B1668" s="55"/>
      <c r="C1668" s="56" t="s">
        <v>51</v>
      </c>
      <c r="D1668" s="56" t="s">
        <v>62</v>
      </c>
      <c r="E1668" s="56" t="s">
        <v>157</v>
      </c>
      <c r="F1668" s="56" t="s">
        <v>63</v>
      </c>
      <c r="G1668" s="56" t="s">
        <v>324</v>
      </c>
      <c r="H1668" s="56" t="s">
        <v>100</v>
      </c>
      <c r="I1668" s="56" t="s">
        <v>97</v>
      </c>
      <c r="J1668" s="56" t="s">
        <v>92</v>
      </c>
      <c r="U1668" s="22"/>
      <c r="V1668" s="22"/>
      <c r="W1668" s="22"/>
      <c r="X1668" s="22"/>
      <c r="Y1668" s="22"/>
      <c r="Z1668" s="22"/>
    </row>
    <row r="1669" spans="2:26" ht="15.75" hidden="1">
      <c r="B1669" s="40" t="s">
        <v>53</v>
      </c>
      <c r="C1669" s="49">
        <f>(C560-C581)/100</f>
        <v>0.03</v>
      </c>
      <c r="D1669" s="49">
        <f aca="true" t="shared" si="16" ref="D1669:J1669">(D560-D581)/100</f>
        <v>0.04</v>
      </c>
      <c r="E1669" s="49">
        <f t="shared" si="16"/>
        <v>0.03</v>
      </c>
      <c r="F1669" s="49">
        <f t="shared" si="16"/>
        <v>0.03</v>
      </c>
      <c r="G1669" s="49">
        <f t="shared" si="16"/>
        <v>0.03</v>
      </c>
      <c r="H1669" s="49">
        <f t="shared" si="16"/>
        <v>0.01</v>
      </c>
      <c r="I1669" s="49">
        <f t="shared" si="16"/>
        <v>0.04</v>
      </c>
      <c r="J1669" s="49">
        <f t="shared" si="16"/>
        <v>0.04</v>
      </c>
      <c r="U1669" s="22"/>
      <c r="V1669" s="22"/>
      <c r="W1669" s="22"/>
      <c r="X1669" s="22"/>
      <c r="Y1669" s="22"/>
      <c r="Z1669" s="22"/>
    </row>
    <row r="1670" spans="2:26" ht="15.75" hidden="1">
      <c r="B1670" s="40" t="s">
        <v>64</v>
      </c>
      <c r="C1670" s="49">
        <f aca="true" t="shared" si="17" ref="C1670:J1685">(C561-C582)/100</f>
        <v>0.02</v>
      </c>
      <c r="D1670" s="49">
        <f t="shared" si="17"/>
        <v>0.03</v>
      </c>
      <c r="E1670" s="49">
        <f t="shared" si="17"/>
        <v>0.05</v>
      </c>
      <c r="F1670" s="49">
        <f t="shared" si="17"/>
        <v>0.03</v>
      </c>
      <c r="G1670" s="49">
        <f t="shared" si="17"/>
        <v>0.03</v>
      </c>
      <c r="H1670" s="49">
        <f t="shared" si="17"/>
        <v>0.01</v>
      </c>
      <c r="I1670" s="49">
        <f t="shared" si="17"/>
        <v>0.04</v>
      </c>
      <c r="J1670" s="49">
        <f t="shared" si="17"/>
        <v>0.04</v>
      </c>
      <c r="U1670" s="22"/>
      <c r="V1670" s="22"/>
      <c r="W1670" s="22"/>
      <c r="X1670" s="22"/>
      <c r="Y1670" s="22"/>
      <c r="Z1670" s="22"/>
    </row>
    <row r="1671" spans="2:26" ht="15.75" hidden="1">
      <c r="B1671" s="40" t="s">
        <v>65</v>
      </c>
      <c r="C1671" s="49">
        <f t="shared" si="17"/>
        <v>0.03</v>
      </c>
      <c r="D1671" s="49">
        <f t="shared" si="17"/>
        <v>0.05</v>
      </c>
      <c r="E1671" s="49">
        <f t="shared" si="17"/>
        <v>0.03</v>
      </c>
      <c r="F1671" s="49">
        <f t="shared" si="17"/>
        <v>0.03</v>
      </c>
      <c r="G1671" s="49">
        <f t="shared" si="17"/>
        <v>0.06</v>
      </c>
      <c r="H1671" s="49">
        <f t="shared" si="17"/>
        <v>0.01</v>
      </c>
      <c r="I1671" s="49">
        <f t="shared" si="17"/>
        <v>0.03</v>
      </c>
      <c r="J1671" s="49">
        <f t="shared" si="17"/>
        <v>0.03</v>
      </c>
      <c r="U1671" s="22"/>
      <c r="V1671" s="22"/>
      <c r="W1671" s="22"/>
      <c r="X1671" s="22"/>
      <c r="Y1671" s="22"/>
      <c r="Z1671" s="22"/>
    </row>
    <row r="1672" spans="2:26" ht="15" customHeight="1" hidden="1">
      <c r="B1672" s="52" t="s">
        <v>34</v>
      </c>
      <c r="C1672" s="49">
        <f t="shared" si="17"/>
        <v>0.03</v>
      </c>
      <c r="D1672" s="49">
        <f t="shared" si="17"/>
        <v>0.06</v>
      </c>
      <c r="E1672" s="49">
        <f t="shared" si="17"/>
        <v>0.05</v>
      </c>
      <c r="F1672" s="49">
        <f t="shared" si="17"/>
        <v>0.08</v>
      </c>
      <c r="G1672" s="49" t="e">
        <f t="shared" si="17"/>
        <v>#N/A</v>
      </c>
      <c r="H1672" s="49">
        <f t="shared" si="17"/>
        <v>-0.03</v>
      </c>
      <c r="I1672" s="49">
        <f t="shared" si="17"/>
        <v>0.09</v>
      </c>
      <c r="J1672" s="49">
        <f t="shared" si="17"/>
        <v>0.05</v>
      </c>
      <c r="U1672" s="22"/>
      <c r="V1672" s="22"/>
      <c r="W1672" s="22"/>
      <c r="X1672" s="22"/>
      <c r="Y1672" s="22"/>
      <c r="Z1672" s="22"/>
    </row>
    <row r="1673" spans="2:26" ht="15.75" hidden="1">
      <c r="B1673" s="52" t="s">
        <v>60</v>
      </c>
      <c r="C1673" s="49">
        <f t="shared" si="17"/>
        <v>0.05</v>
      </c>
      <c r="D1673" s="49">
        <f t="shared" si="17"/>
        <v>0.06</v>
      </c>
      <c r="E1673" s="49">
        <f t="shared" si="17"/>
        <v>0.04</v>
      </c>
      <c r="F1673" s="49">
        <f t="shared" si="17"/>
        <v>0.07</v>
      </c>
      <c r="G1673" s="49">
        <f t="shared" si="17"/>
        <v>0.04</v>
      </c>
      <c r="H1673" s="49">
        <f t="shared" si="17"/>
        <v>0.03</v>
      </c>
      <c r="I1673" s="49">
        <f t="shared" si="17"/>
        <v>0.07</v>
      </c>
      <c r="J1673" s="49">
        <f t="shared" si="17"/>
        <v>0.05</v>
      </c>
      <c r="U1673" s="22"/>
      <c r="V1673" s="22"/>
      <c r="W1673" s="22"/>
      <c r="X1673" s="22"/>
      <c r="Y1673" s="22"/>
      <c r="Z1673" s="22"/>
    </row>
    <row r="1674" spans="2:26" ht="15.75" hidden="1">
      <c r="B1674" s="52" t="s">
        <v>134</v>
      </c>
      <c r="C1674" s="49">
        <f t="shared" si="17"/>
        <v>0.01</v>
      </c>
      <c r="D1674" s="49">
        <f t="shared" si="17"/>
        <v>0.08</v>
      </c>
      <c r="E1674" s="49">
        <f t="shared" si="17"/>
        <v>-0.03</v>
      </c>
      <c r="F1674" s="49">
        <f t="shared" si="17"/>
        <v>0.04</v>
      </c>
      <c r="G1674" s="49">
        <f t="shared" si="17"/>
        <v>-0.17</v>
      </c>
      <c r="H1674" s="49">
        <f t="shared" si="17"/>
        <v>-0.01</v>
      </c>
      <c r="I1674" s="49">
        <f t="shared" si="17"/>
        <v>0.02</v>
      </c>
      <c r="J1674" s="49">
        <f t="shared" si="17"/>
        <v>0.03</v>
      </c>
      <c r="U1674" s="22"/>
      <c r="V1674" s="22"/>
      <c r="W1674" s="22"/>
      <c r="X1674" s="22"/>
      <c r="Y1674" s="22"/>
      <c r="Z1674" s="22"/>
    </row>
    <row r="1675" spans="2:26" ht="15.75" hidden="1">
      <c r="B1675" s="52" t="s">
        <v>135</v>
      </c>
      <c r="C1675" s="49">
        <f t="shared" si="17"/>
        <v>0.02</v>
      </c>
      <c r="D1675" s="49">
        <f t="shared" si="17"/>
        <v>0.01</v>
      </c>
      <c r="E1675" s="49">
        <f t="shared" si="17"/>
        <v>0.02</v>
      </c>
      <c r="F1675" s="49">
        <f t="shared" si="17"/>
        <v>0</v>
      </c>
      <c r="G1675" s="49" t="e">
        <f t="shared" si="17"/>
        <v>#N/A</v>
      </c>
      <c r="H1675" s="49">
        <f t="shared" si="17"/>
        <v>0.1</v>
      </c>
      <c r="I1675" s="49">
        <f t="shared" si="17"/>
        <v>-0.05</v>
      </c>
      <c r="J1675" s="49">
        <f t="shared" si="17"/>
        <v>0.03</v>
      </c>
      <c r="U1675" s="22"/>
      <c r="V1675" s="22"/>
      <c r="W1675" s="22"/>
      <c r="X1675" s="22"/>
      <c r="Y1675" s="22"/>
      <c r="Z1675" s="22"/>
    </row>
    <row r="1676" spans="2:26" ht="15.75" hidden="1">
      <c r="B1676" s="52" t="s">
        <v>136</v>
      </c>
      <c r="C1676" s="49">
        <f t="shared" si="17"/>
        <v>-0.03</v>
      </c>
      <c r="D1676" s="49">
        <f t="shared" si="17"/>
        <v>-0.02</v>
      </c>
      <c r="E1676" s="49">
        <f t="shared" si="17"/>
        <v>-0.01</v>
      </c>
      <c r="F1676" s="49">
        <f t="shared" si="17"/>
        <v>-0.02</v>
      </c>
      <c r="G1676" s="49">
        <f t="shared" si="17"/>
        <v>0.01</v>
      </c>
      <c r="H1676" s="49">
        <f t="shared" si="17"/>
        <v>-0.03</v>
      </c>
      <c r="I1676" s="49">
        <f t="shared" si="17"/>
        <v>-0.01</v>
      </c>
      <c r="J1676" s="49">
        <f t="shared" si="17"/>
        <v>-0.05</v>
      </c>
      <c r="U1676" s="22"/>
      <c r="V1676" s="22"/>
      <c r="W1676" s="22"/>
      <c r="X1676" s="22"/>
      <c r="Y1676" s="22"/>
      <c r="Z1676" s="22"/>
    </row>
    <row r="1677" spans="2:26" ht="15.75" hidden="1">
      <c r="B1677" s="52" t="s">
        <v>47</v>
      </c>
      <c r="C1677" s="49">
        <f t="shared" si="17"/>
        <v>0.02</v>
      </c>
      <c r="D1677" s="49">
        <f t="shared" si="17"/>
        <v>0.04</v>
      </c>
      <c r="E1677" s="49">
        <f t="shared" si="17"/>
        <v>0.05</v>
      </c>
      <c r="F1677" s="49">
        <f t="shared" si="17"/>
        <v>-0.03</v>
      </c>
      <c r="G1677" s="49">
        <f t="shared" si="17"/>
        <v>0.16</v>
      </c>
      <c r="H1677" s="49">
        <f t="shared" si="17"/>
        <v>0.01</v>
      </c>
      <c r="I1677" s="49">
        <f t="shared" si="17"/>
        <v>0.03</v>
      </c>
      <c r="J1677" s="49">
        <f t="shared" si="17"/>
        <v>0.04</v>
      </c>
      <c r="U1677" s="22"/>
      <c r="V1677" s="22"/>
      <c r="W1677" s="22"/>
      <c r="X1677" s="22"/>
      <c r="Y1677" s="22"/>
      <c r="Z1677" s="22"/>
    </row>
    <row r="1678" spans="2:26" ht="15.75" hidden="1">
      <c r="B1678" s="52" t="s">
        <v>138</v>
      </c>
      <c r="C1678" s="49">
        <f t="shared" si="17"/>
        <v>0.02</v>
      </c>
      <c r="D1678" s="49">
        <f t="shared" si="17"/>
        <v>0.1</v>
      </c>
      <c r="E1678" s="49">
        <f t="shared" si="17"/>
        <v>0.07</v>
      </c>
      <c r="F1678" s="49">
        <f t="shared" si="17"/>
        <v>-0.05</v>
      </c>
      <c r="G1678" s="49">
        <f t="shared" si="17"/>
        <v>0.03</v>
      </c>
      <c r="H1678" s="49">
        <f t="shared" si="17"/>
        <v>0</v>
      </c>
      <c r="I1678" s="49">
        <f t="shared" si="17"/>
        <v>0.04</v>
      </c>
      <c r="J1678" s="49">
        <f t="shared" si="17"/>
        <v>0.05</v>
      </c>
      <c r="U1678" s="22"/>
      <c r="V1678" s="22"/>
      <c r="W1678" s="22"/>
      <c r="X1678" s="22"/>
      <c r="Y1678" s="22"/>
      <c r="Z1678" s="22"/>
    </row>
    <row r="1679" spans="2:26" s="151" customFormat="1" ht="15.75" hidden="1">
      <c r="B1679" s="52" t="s">
        <v>30</v>
      </c>
      <c r="C1679" s="49">
        <f t="shared" si="17"/>
        <v>0.07</v>
      </c>
      <c r="D1679" s="49">
        <f t="shared" si="17"/>
        <v>0.08</v>
      </c>
      <c r="E1679" s="49">
        <f t="shared" si="17"/>
        <v>0.12</v>
      </c>
      <c r="F1679" s="49">
        <f t="shared" si="17"/>
        <v>-0.01</v>
      </c>
      <c r="G1679" s="49" t="e">
        <f t="shared" si="17"/>
        <v>#N/A</v>
      </c>
      <c r="H1679" s="49">
        <f t="shared" si="17"/>
        <v>0.07</v>
      </c>
      <c r="I1679" s="49">
        <f t="shared" si="17"/>
        <v>0.07</v>
      </c>
      <c r="J1679" s="49">
        <f t="shared" si="17"/>
        <v>0.13</v>
      </c>
      <c r="U1679" s="22"/>
      <c r="V1679" s="22"/>
      <c r="W1679" s="22"/>
      <c r="X1679" s="22"/>
      <c r="Y1679" s="22"/>
      <c r="Z1679" s="22"/>
    </row>
    <row r="1680" spans="2:26" ht="15.75" hidden="1">
      <c r="B1680" s="52" t="s">
        <v>52</v>
      </c>
      <c r="C1680" s="49">
        <f t="shared" si="17"/>
        <v>-0.01</v>
      </c>
      <c r="D1680" s="49">
        <f t="shared" si="17"/>
        <v>0.05</v>
      </c>
      <c r="E1680" s="49">
        <f t="shared" si="17"/>
        <v>0.09</v>
      </c>
      <c r="F1680" s="49">
        <f t="shared" si="17"/>
        <v>-0.09</v>
      </c>
      <c r="G1680" s="49">
        <f t="shared" si="17"/>
        <v>-0.47</v>
      </c>
      <c r="H1680" s="49">
        <f t="shared" si="17"/>
        <v>-0.02</v>
      </c>
      <c r="I1680" s="49">
        <f t="shared" si="17"/>
        <v>0</v>
      </c>
      <c r="J1680" s="49">
        <f t="shared" si="17"/>
        <v>-0.01</v>
      </c>
      <c r="U1680" s="22"/>
      <c r="V1680" s="22"/>
      <c r="W1680" s="22"/>
      <c r="X1680" s="22"/>
      <c r="Y1680" s="22"/>
      <c r="Z1680" s="22"/>
    </row>
    <row r="1681" spans="2:26" ht="15.75" hidden="1">
      <c r="B1681" s="52" t="s">
        <v>141</v>
      </c>
      <c r="C1681" s="49">
        <f t="shared" si="17"/>
        <v>0.01</v>
      </c>
      <c r="D1681" s="49">
        <f t="shared" si="17"/>
        <v>0.06</v>
      </c>
      <c r="E1681" s="49">
        <f t="shared" si="17"/>
        <v>0.06</v>
      </c>
      <c r="F1681" s="49">
        <f t="shared" si="17"/>
        <v>0.01</v>
      </c>
      <c r="G1681" s="49">
        <f t="shared" si="17"/>
        <v>0</v>
      </c>
      <c r="H1681" s="49">
        <f t="shared" si="17"/>
        <v>0</v>
      </c>
      <c r="I1681" s="49">
        <f t="shared" si="17"/>
        <v>0.01</v>
      </c>
      <c r="J1681" s="49">
        <f t="shared" si="17"/>
        <v>0.08</v>
      </c>
      <c r="U1681" s="22"/>
      <c r="V1681" s="22"/>
      <c r="W1681" s="22"/>
      <c r="X1681" s="22"/>
      <c r="Y1681" s="22"/>
      <c r="Z1681" s="22"/>
    </row>
    <row r="1682" spans="2:26" ht="15.75" hidden="1">
      <c r="B1682" s="52" t="s">
        <v>142</v>
      </c>
      <c r="C1682" s="49">
        <f t="shared" si="17"/>
        <v>0.01</v>
      </c>
      <c r="D1682" s="49">
        <f t="shared" si="17"/>
        <v>-0.01</v>
      </c>
      <c r="E1682" s="49">
        <f t="shared" si="17"/>
        <v>0.07</v>
      </c>
      <c r="F1682" s="49">
        <f t="shared" si="17"/>
        <v>-0.01</v>
      </c>
      <c r="G1682" s="49">
        <f t="shared" si="17"/>
        <v>0.05</v>
      </c>
      <c r="H1682" s="49">
        <f t="shared" si="17"/>
        <v>-0.01</v>
      </c>
      <c r="I1682" s="49">
        <f t="shared" si="17"/>
        <v>0.03</v>
      </c>
      <c r="J1682" s="49">
        <f t="shared" si="17"/>
        <v>0.03</v>
      </c>
      <c r="U1682" s="22"/>
      <c r="V1682" s="22"/>
      <c r="W1682" s="22"/>
      <c r="X1682" s="22"/>
      <c r="Y1682" s="22"/>
      <c r="Z1682" s="22"/>
    </row>
    <row r="1683" spans="2:26" ht="15.75" hidden="1">
      <c r="B1683" s="52" t="s">
        <v>143</v>
      </c>
      <c r="C1683" s="49">
        <f t="shared" si="17"/>
        <v>-0.01</v>
      </c>
      <c r="D1683" s="49">
        <f t="shared" si="17"/>
        <v>-0.07</v>
      </c>
      <c r="E1683" s="49">
        <f t="shared" si="17"/>
        <v>0.04</v>
      </c>
      <c r="F1683" s="49">
        <f t="shared" si="17"/>
        <v>-0.01</v>
      </c>
      <c r="G1683" s="49">
        <f t="shared" si="17"/>
        <v>0.04</v>
      </c>
      <c r="H1683" s="49">
        <f t="shared" si="17"/>
        <v>-0.01</v>
      </c>
      <c r="I1683" s="49">
        <f t="shared" si="17"/>
        <v>-0.01</v>
      </c>
      <c r="J1683" s="49">
        <f t="shared" si="17"/>
        <v>-0.04</v>
      </c>
      <c r="U1683" s="22"/>
      <c r="V1683" s="22"/>
      <c r="W1683" s="22"/>
      <c r="X1683" s="22"/>
      <c r="Y1683" s="22"/>
      <c r="Z1683" s="22"/>
    </row>
    <row r="1684" spans="2:26" ht="15.75" hidden="1">
      <c r="B1684" s="52" t="s">
        <v>144</v>
      </c>
      <c r="C1684" s="49">
        <f t="shared" si="17"/>
        <v>0.01</v>
      </c>
      <c r="D1684" s="49">
        <f t="shared" si="17"/>
        <v>-0.02</v>
      </c>
      <c r="E1684" s="49">
        <f t="shared" si="17"/>
        <v>0.05</v>
      </c>
      <c r="F1684" s="49">
        <f t="shared" si="17"/>
        <v>0.01</v>
      </c>
      <c r="G1684" s="49">
        <f t="shared" si="17"/>
        <v>0.04</v>
      </c>
      <c r="H1684" s="49">
        <f t="shared" si="17"/>
        <v>-0.04</v>
      </c>
      <c r="I1684" s="49">
        <f t="shared" si="17"/>
        <v>0.05</v>
      </c>
      <c r="J1684" s="49">
        <f t="shared" si="17"/>
        <v>0.04</v>
      </c>
      <c r="U1684" s="22"/>
      <c r="V1684" s="22"/>
      <c r="W1684" s="22"/>
      <c r="X1684" s="22"/>
      <c r="Y1684" s="22"/>
      <c r="Z1684" s="22"/>
    </row>
    <row r="1685" spans="2:26" ht="15.75" hidden="1">
      <c r="B1685" s="52" t="s">
        <v>145</v>
      </c>
      <c r="C1685" s="49">
        <f t="shared" si="17"/>
        <v>-0.05</v>
      </c>
      <c r="D1685" s="49">
        <f t="shared" si="17"/>
        <v>0.01</v>
      </c>
      <c r="E1685" s="49">
        <f t="shared" si="17"/>
        <v>0.02</v>
      </c>
      <c r="F1685" s="49">
        <f t="shared" si="17"/>
        <v>-0.07</v>
      </c>
      <c r="G1685" s="49">
        <f t="shared" si="17"/>
        <v>-0.19</v>
      </c>
      <c r="H1685" s="49">
        <f t="shared" si="17"/>
        <v>-0.07</v>
      </c>
      <c r="I1685" s="49">
        <f t="shared" si="17"/>
        <v>-0.03</v>
      </c>
      <c r="J1685" s="49">
        <f t="shared" si="17"/>
        <v>-0.14</v>
      </c>
      <c r="U1685" s="22"/>
      <c r="V1685" s="22"/>
      <c r="W1685" s="22"/>
      <c r="X1685" s="22"/>
      <c r="Y1685" s="22"/>
      <c r="Z1685" s="22"/>
    </row>
    <row r="1686" spans="21:26" ht="15.75" hidden="1">
      <c r="U1686" s="22"/>
      <c r="V1686" s="22"/>
      <c r="W1686" s="22"/>
      <c r="X1686" s="22"/>
      <c r="Y1686" s="22"/>
      <c r="Z1686" s="22"/>
    </row>
    <row r="1687" spans="21:26" ht="15.75" hidden="1">
      <c r="U1687" s="22"/>
      <c r="V1687" s="22"/>
      <c r="W1687" s="22"/>
      <c r="X1687" s="22"/>
      <c r="Y1687" s="22"/>
      <c r="Z1687" s="22"/>
    </row>
    <row r="1688" spans="21:26" s="80" customFormat="1" ht="15.75" hidden="1">
      <c r="U1688" s="22"/>
      <c r="V1688" s="22"/>
      <c r="W1688" s="22"/>
      <c r="X1688" s="22"/>
      <c r="Y1688" s="22"/>
      <c r="Z1688" s="22"/>
    </row>
    <row r="1689" spans="21:26" s="80" customFormat="1" ht="15.75" hidden="1">
      <c r="U1689" s="22"/>
      <c r="V1689" s="22"/>
      <c r="W1689" s="22"/>
      <c r="X1689" s="22"/>
      <c r="Y1689" s="22"/>
      <c r="Z1689" s="22"/>
    </row>
    <row r="1690" spans="21:26" s="80" customFormat="1" ht="15.75" hidden="1">
      <c r="U1690" s="22"/>
      <c r="V1690" s="22"/>
      <c r="W1690" s="22"/>
      <c r="X1690" s="22"/>
      <c r="Y1690" s="22"/>
      <c r="Z1690" s="22"/>
    </row>
    <row r="1691" spans="21:26" s="80" customFormat="1" ht="15.75" hidden="1">
      <c r="U1691" s="22"/>
      <c r="V1691" s="22"/>
      <c r="W1691" s="22"/>
      <c r="X1691" s="22"/>
      <c r="Y1691" s="22"/>
      <c r="Z1691" s="22"/>
    </row>
    <row r="1692" spans="21:26" s="80" customFormat="1" ht="15.75" hidden="1">
      <c r="U1692" s="22"/>
      <c r="V1692" s="22"/>
      <c r="W1692" s="22"/>
      <c r="X1692" s="22"/>
      <c r="Y1692" s="22"/>
      <c r="Z1692" s="22"/>
    </row>
    <row r="1693" spans="21:26" s="80" customFormat="1" ht="15.75" hidden="1">
      <c r="U1693" s="22"/>
      <c r="V1693" s="22"/>
      <c r="W1693" s="22"/>
      <c r="X1693" s="22"/>
      <c r="Y1693" s="22"/>
      <c r="Z1693" s="22"/>
    </row>
    <row r="1694" spans="21:26" s="80" customFormat="1" ht="15.75" hidden="1">
      <c r="U1694" s="22"/>
      <c r="V1694" s="22"/>
      <c r="W1694" s="22"/>
      <c r="X1694" s="22"/>
      <c r="Y1694" s="22"/>
      <c r="Z1694" s="22"/>
    </row>
    <row r="1695" spans="21:26" s="80" customFormat="1" ht="15.75" hidden="1">
      <c r="U1695" s="22"/>
      <c r="V1695" s="22"/>
      <c r="W1695" s="22"/>
      <c r="X1695" s="22"/>
      <c r="Y1695" s="22"/>
      <c r="Z1695" s="22"/>
    </row>
    <row r="1696" spans="21:26" s="80" customFormat="1" ht="15.75" hidden="1">
      <c r="U1696" s="22"/>
      <c r="V1696" s="22"/>
      <c r="W1696" s="22"/>
      <c r="X1696" s="22"/>
      <c r="Y1696" s="22"/>
      <c r="Z1696" s="22"/>
    </row>
    <row r="1697" spans="21:26" s="80" customFormat="1" ht="15.75" hidden="1">
      <c r="U1697" s="22"/>
      <c r="V1697" s="22"/>
      <c r="W1697" s="22"/>
      <c r="X1697" s="22"/>
      <c r="Y1697" s="22"/>
      <c r="Z1697" s="22"/>
    </row>
    <row r="1698" spans="21:26" s="80" customFormat="1" ht="15.75" hidden="1">
      <c r="U1698" s="22"/>
      <c r="V1698" s="22"/>
      <c r="W1698" s="22"/>
      <c r="X1698" s="22"/>
      <c r="Y1698" s="22"/>
      <c r="Z1698" s="22"/>
    </row>
    <row r="1699" spans="21:26" s="80" customFormat="1" ht="15.75" hidden="1">
      <c r="U1699" s="22"/>
      <c r="V1699" s="22"/>
      <c r="W1699" s="22"/>
      <c r="X1699" s="22"/>
      <c r="Y1699" s="22"/>
      <c r="Z1699" s="22"/>
    </row>
    <row r="1700" spans="21:26" s="80" customFormat="1" ht="15.75" hidden="1">
      <c r="U1700" s="22"/>
      <c r="V1700" s="22"/>
      <c r="W1700" s="22"/>
      <c r="X1700" s="22"/>
      <c r="Y1700" s="22"/>
      <c r="Z1700" s="22"/>
    </row>
    <row r="1701" spans="21:26" s="80" customFormat="1" ht="15.75" hidden="1">
      <c r="U1701" s="22"/>
      <c r="V1701" s="22"/>
      <c r="W1701" s="22"/>
      <c r="X1701" s="22"/>
      <c r="Y1701" s="22"/>
      <c r="Z1701" s="22"/>
    </row>
    <row r="1702" spans="21:26" s="80" customFormat="1" ht="15.75" hidden="1">
      <c r="U1702" s="22"/>
      <c r="V1702" s="22"/>
      <c r="W1702" s="22"/>
      <c r="X1702" s="22"/>
      <c r="Y1702" s="22"/>
      <c r="Z1702" s="22"/>
    </row>
    <row r="1703" s="85" customFormat="1" ht="15.75" hidden="1"/>
    <row r="1704" spans="1:20" ht="27.75" customHeight="1">
      <c r="A1704" s="12"/>
      <c r="B1704" s="371" t="s">
        <v>654</v>
      </c>
      <c r="C1704" s="372"/>
      <c r="D1704" s="372"/>
      <c r="E1704" s="372"/>
      <c r="F1704" s="372"/>
      <c r="G1704" s="372"/>
      <c r="H1704" s="372"/>
      <c r="I1704" s="372"/>
      <c r="J1704" s="372"/>
      <c r="K1704" s="372"/>
      <c r="L1704" s="372"/>
      <c r="M1704" s="372"/>
      <c r="T1704" s="39"/>
    </row>
    <row r="1705" spans="1:22" ht="101.25" customHeight="1">
      <c r="A1705" s="12"/>
      <c r="B1705" s="359" t="s">
        <v>655</v>
      </c>
      <c r="C1705" s="348"/>
      <c r="D1705" s="348"/>
      <c r="E1705" s="348"/>
      <c r="F1705" s="348"/>
      <c r="G1705" s="348"/>
      <c r="H1705" s="348"/>
      <c r="I1705" s="348"/>
      <c r="J1705" s="348"/>
      <c r="K1705" s="348"/>
      <c r="L1705" s="348"/>
      <c r="M1705" s="348"/>
      <c r="N1705" s="334"/>
      <c r="O1705" s="334"/>
      <c r="P1705" s="334"/>
      <c r="Q1705" s="334"/>
      <c r="R1705" s="334"/>
      <c r="S1705" s="334"/>
      <c r="T1705" s="334"/>
      <c r="U1705" s="334"/>
      <c r="V1705" s="334"/>
    </row>
    <row r="1706" spans="1:20" ht="15.75">
      <c r="A1706" s="12"/>
      <c r="B1706" s="13"/>
      <c r="C1706" s="51"/>
      <c r="D1706" s="51"/>
      <c r="E1706" s="51"/>
      <c r="F1706" s="51"/>
      <c r="G1706" s="51"/>
      <c r="H1706" s="51"/>
      <c r="I1706" s="51"/>
      <c r="J1706" s="51"/>
      <c r="K1706" s="51"/>
      <c r="L1706" s="51"/>
      <c r="M1706" s="51"/>
      <c r="T1706" s="39"/>
    </row>
    <row r="1707" ht="15.75">
      <c r="B1707" s="118" t="s">
        <v>499</v>
      </c>
    </row>
    <row r="1708" spans="1:26" s="2" customFormat="1" ht="15" customHeight="1" hidden="1">
      <c r="A1708" s="1"/>
      <c r="B1708" s="368" t="s">
        <v>328</v>
      </c>
      <c r="C1708" s="368"/>
      <c r="D1708" s="368"/>
      <c r="E1708" s="368"/>
      <c r="F1708" s="368"/>
      <c r="G1708" s="368"/>
      <c r="H1708" s="368"/>
      <c r="I1708" s="368"/>
      <c r="J1708" s="368"/>
      <c r="K1708" s="368"/>
      <c r="L1708" s="368"/>
      <c r="M1708" s="368"/>
      <c r="N1708" s="334"/>
      <c r="U1708" s="22"/>
      <c r="V1708" s="22"/>
      <c r="W1708" s="22"/>
      <c r="X1708" s="22"/>
      <c r="Y1708" s="22"/>
      <c r="Z1708" s="22"/>
    </row>
    <row r="1709" spans="1:26" s="2" customFormat="1" ht="78.75" hidden="1">
      <c r="A1709" s="20"/>
      <c r="B1709" s="3"/>
      <c r="C1709" s="10" t="s">
        <v>312</v>
      </c>
      <c r="D1709" s="10" t="s">
        <v>61</v>
      </c>
      <c r="E1709" s="10" t="s">
        <v>98</v>
      </c>
      <c r="F1709" s="10" t="s">
        <v>99</v>
      </c>
      <c r="G1709" s="21" t="s">
        <v>324</v>
      </c>
      <c r="H1709" s="21" t="s">
        <v>100</v>
      </c>
      <c r="I1709" s="21" t="s">
        <v>97</v>
      </c>
      <c r="J1709" s="21" t="s">
        <v>50</v>
      </c>
      <c r="K1709" s="3"/>
      <c r="U1709" s="22"/>
      <c r="V1709" s="22"/>
      <c r="W1709" s="22"/>
      <c r="X1709" s="22"/>
      <c r="Y1709" s="22"/>
      <c r="Z1709" s="22"/>
    </row>
    <row r="1710" spans="1:26" s="2" customFormat="1" ht="15.75" hidden="1">
      <c r="A1710" s="20">
        <v>14</v>
      </c>
      <c r="B1710" s="3" t="str">
        <f>INDEX(B770:B786,$A$1710)</f>
        <v>Mesquite </v>
      </c>
      <c r="C1710" s="82">
        <f>INDEX(C770:C786,$A$1710)/100</f>
        <v>0.29</v>
      </c>
      <c r="D1710" s="82">
        <f aca="true" t="shared" si="18" ref="D1710:J1710">INDEX(D770:D786,$A$1710)/100</f>
        <v>0.22</v>
      </c>
      <c r="E1710" s="82">
        <f t="shared" si="18"/>
        <v>0.21</v>
      </c>
      <c r="F1710" s="82">
        <f t="shared" si="18"/>
        <v>0.33</v>
      </c>
      <c r="G1710" s="82">
        <f t="shared" si="18"/>
        <v>0.44</v>
      </c>
      <c r="H1710" s="82">
        <f t="shared" si="18"/>
        <v>0.21</v>
      </c>
      <c r="I1710" s="82">
        <f t="shared" si="18"/>
        <v>0.36</v>
      </c>
      <c r="J1710" s="82">
        <f t="shared" si="18"/>
        <v>0.18</v>
      </c>
      <c r="K1710" s="3" t="s">
        <v>32</v>
      </c>
      <c r="U1710" s="22"/>
      <c r="V1710" s="22"/>
      <c r="W1710" s="22"/>
      <c r="X1710" s="22"/>
      <c r="Y1710" s="22"/>
      <c r="Z1710" s="22"/>
    </row>
    <row r="1711" spans="1:26" s="2" customFormat="1" ht="15.75" hidden="1">
      <c r="A1711" s="4"/>
      <c r="B1711" s="3" t="str">
        <f>INDEX(B749:B765,$A$1710)</f>
        <v>Mesquite </v>
      </c>
      <c r="C1711" s="82">
        <f>INDEX(C749:C765,$A$1710)/100</f>
        <v>0.43</v>
      </c>
      <c r="D1711" s="82">
        <f aca="true" t="shared" si="19" ref="D1711:J1711">INDEX(D749:D765,$A$1710)/100</f>
        <v>0.36</v>
      </c>
      <c r="E1711" s="82">
        <f t="shared" si="19"/>
        <v>0.32</v>
      </c>
      <c r="F1711" s="82">
        <f t="shared" si="19"/>
        <v>0.49</v>
      </c>
      <c r="G1711" s="82">
        <f t="shared" si="19"/>
        <v>0.62</v>
      </c>
      <c r="H1711" s="82">
        <f t="shared" si="19"/>
        <v>0.34</v>
      </c>
      <c r="I1711" s="82">
        <f t="shared" si="19"/>
        <v>0.51</v>
      </c>
      <c r="J1711" s="82">
        <f t="shared" si="19"/>
        <v>0.3</v>
      </c>
      <c r="K1711" s="3" t="s">
        <v>33</v>
      </c>
      <c r="U1711" s="22"/>
      <c r="V1711" s="22"/>
      <c r="W1711" s="22"/>
      <c r="X1711" s="22"/>
      <c r="Y1711" s="22"/>
      <c r="Z1711" s="22"/>
    </row>
    <row r="1712" spans="1:26" s="2" customFormat="1" ht="15.75" hidden="1">
      <c r="A1712" s="4"/>
      <c r="B1712" s="3" t="str">
        <f>INDEX(B728:B744,$A$1710)</f>
        <v>Mesquite </v>
      </c>
      <c r="C1712" s="82">
        <f>INDEX(C728:C744,$A$1710)/100</f>
        <v>0.48</v>
      </c>
      <c r="D1712" s="82">
        <f aca="true" t="shared" si="20" ref="D1712:J1712">INDEX(D728:D744,$A$1710)/100</f>
        <v>0.45</v>
      </c>
      <c r="E1712" s="82">
        <f t="shared" si="20"/>
        <v>0.37</v>
      </c>
      <c r="F1712" s="82">
        <f t="shared" si="20"/>
        <v>0.54</v>
      </c>
      <c r="G1712" s="82">
        <f t="shared" si="20"/>
        <v>0.65</v>
      </c>
      <c r="H1712" s="82">
        <f t="shared" si="20"/>
        <v>0.4</v>
      </c>
      <c r="I1712" s="82">
        <f t="shared" si="20"/>
        <v>0.56</v>
      </c>
      <c r="J1712" s="82">
        <f t="shared" si="20"/>
        <v>0.35</v>
      </c>
      <c r="K1712" s="3" t="s">
        <v>55</v>
      </c>
      <c r="U1712" s="22"/>
      <c r="V1712" s="22"/>
      <c r="W1712" s="22"/>
      <c r="X1712" s="22"/>
      <c r="Y1712" s="22"/>
      <c r="Z1712" s="22"/>
    </row>
    <row r="1713" spans="1:26" s="2" customFormat="1" ht="15.75" hidden="1">
      <c r="A1713" s="4"/>
      <c r="B1713" s="3" t="str">
        <f>INDEX(B707:B723,$A$1710)</f>
        <v>Mesquite </v>
      </c>
      <c r="C1713" s="82">
        <f>INDEX(C707:C723,$A$1710)/100</f>
        <v>0.57</v>
      </c>
      <c r="D1713" s="82">
        <f aca="true" t="shared" si="21" ref="D1713:J1713">INDEX(D707:D723,$A$1710)/100</f>
        <v>0.46</v>
      </c>
      <c r="E1713" s="82">
        <f t="shared" si="21"/>
        <v>0.46</v>
      </c>
      <c r="F1713" s="82">
        <f t="shared" si="21"/>
        <v>0.67</v>
      </c>
      <c r="G1713" s="82">
        <f t="shared" si="21"/>
        <v>0.76</v>
      </c>
      <c r="H1713" s="82">
        <f t="shared" si="21"/>
        <v>0.51</v>
      </c>
      <c r="I1713" s="82">
        <f t="shared" si="21"/>
        <v>0.61</v>
      </c>
      <c r="J1713" s="82">
        <f t="shared" si="21"/>
        <v>0.44</v>
      </c>
      <c r="K1713" s="3" t="s">
        <v>72</v>
      </c>
      <c r="U1713" s="22"/>
      <c r="V1713" s="22"/>
      <c r="W1713" s="22"/>
      <c r="X1713" s="22"/>
      <c r="Y1713" s="22"/>
      <c r="Z1713" s="22"/>
    </row>
    <row r="1714" spans="1:26" s="2" customFormat="1" ht="15.75" hidden="1">
      <c r="A1714" s="4"/>
      <c r="B1714" s="3" t="str">
        <f>INDEX(B686:B702,$A$1710)</f>
        <v>Mesquite </v>
      </c>
      <c r="C1714" s="82">
        <f>INDEX(C686:C702,$A$1710)/100</f>
        <v>0.58</v>
      </c>
      <c r="D1714" s="82">
        <f aca="true" t="shared" si="22" ref="D1714:J1714">INDEX(D686:D702,$A$1710)/100</f>
        <v>0.48</v>
      </c>
      <c r="E1714" s="82">
        <f t="shared" si="22"/>
        <v>0.51</v>
      </c>
      <c r="F1714" s="82">
        <f t="shared" si="22"/>
        <v>0.68</v>
      </c>
      <c r="G1714" s="82">
        <f t="shared" si="22"/>
        <v>0.73</v>
      </c>
      <c r="H1714" s="82">
        <f t="shared" si="22"/>
        <v>0.53</v>
      </c>
      <c r="I1714" s="82">
        <f t="shared" si="22"/>
        <v>0.64</v>
      </c>
      <c r="J1714" s="82">
        <f t="shared" si="22"/>
        <v>0.47</v>
      </c>
      <c r="K1714" s="3" t="s">
        <v>73</v>
      </c>
      <c r="U1714" s="22"/>
      <c r="V1714" s="22"/>
      <c r="W1714" s="22"/>
      <c r="X1714" s="22"/>
      <c r="Y1714" s="22"/>
      <c r="Z1714" s="22"/>
    </row>
    <row r="1715" spans="1:26" s="2" customFormat="1" ht="15.75" hidden="1">
      <c r="A1715" s="4"/>
      <c r="B1715" s="3" t="str">
        <f>INDEX(B665:B681,$A$1710)</f>
        <v>Mesquite </v>
      </c>
      <c r="C1715" s="82">
        <f>INDEX(C665:C681,$A$1710)/100</f>
        <v>0.56</v>
      </c>
      <c r="D1715" s="82">
        <f aca="true" t="shared" si="23" ref="D1715:J1715">INDEX(D665:D681,$A$1710)/100</f>
        <v>0.49</v>
      </c>
      <c r="E1715" s="82">
        <f t="shared" si="23"/>
        <v>0.45</v>
      </c>
      <c r="F1715" s="82">
        <f t="shared" si="23"/>
        <v>0.66</v>
      </c>
      <c r="G1715" s="82">
        <f t="shared" si="23"/>
        <v>0.82</v>
      </c>
      <c r="H1715" s="82">
        <f t="shared" si="23"/>
        <v>0.53</v>
      </c>
      <c r="I1715" s="82">
        <f t="shared" si="23"/>
        <v>0.58</v>
      </c>
      <c r="J1715" s="82">
        <f t="shared" si="23"/>
        <v>0.44</v>
      </c>
      <c r="K1715" s="3" t="s">
        <v>159</v>
      </c>
      <c r="U1715" s="22"/>
      <c r="V1715" s="22"/>
      <c r="W1715" s="22"/>
      <c r="X1715" s="22"/>
      <c r="Y1715" s="22"/>
      <c r="Z1715" s="22"/>
    </row>
    <row r="1716" spans="1:26" s="2" customFormat="1" ht="15.75" hidden="1">
      <c r="A1716" s="4"/>
      <c r="B1716" s="3" t="str">
        <f>INDEX(B644:B660,$A$1710)</f>
        <v>Mesquite </v>
      </c>
      <c r="C1716" s="82">
        <f>INDEX(C644:C660,$A$1710)/100</f>
        <v>0.59</v>
      </c>
      <c r="D1716" s="82">
        <f aca="true" t="shared" si="24" ref="D1716:J1716">INDEX(D644:D660,$A$1710)/100</f>
        <v>0.57</v>
      </c>
      <c r="E1716" s="82">
        <f t="shared" si="24"/>
        <v>0.64</v>
      </c>
      <c r="F1716" s="82">
        <f t="shared" si="24"/>
        <v>0.66</v>
      </c>
      <c r="G1716" s="82">
        <f t="shared" si="24"/>
        <v>0.71</v>
      </c>
      <c r="H1716" s="82">
        <f t="shared" si="24"/>
        <v>0.53</v>
      </c>
      <c r="I1716" s="82">
        <f t="shared" si="24"/>
        <v>0.65</v>
      </c>
      <c r="J1716" s="82">
        <f t="shared" si="24"/>
        <v>0.53</v>
      </c>
      <c r="K1716" s="3" t="s">
        <v>326</v>
      </c>
      <c r="U1716" s="22"/>
      <c r="V1716" s="22"/>
      <c r="W1716" s="22"/>
      <c r="X1716" s="22"/>
      <c r="Y1716" s="22"/>
      <c r="Z1716" s="22"/>
    </row>
    <row r="1717" spans="1:26" s="2" customFormat="1" ht="15.75">
      <c r="A1717" s="4"/>
      <c r="B1717" s="4"/>
      <c r="C1717" s="4"/>
      <c r="D1717" s="4"/>
      <c r="E1717" s="4"/>
      <c r="F1717" s="4"/>
      <c r="G1717" s="4"/>
      <c r="H1717" s="4"/>
      <c r="I1717" s="4"/>
      <c r="J1717" s="4"/>
      <c r="K1717" s="4"/>
      <c r="U1717" s="22"/>
      <c r="V1717" s="22"/>
      <c r="W1717" s="22"/>
      <c r="X1717" s="22"/>
      <c r="Y1717" s="22"/>
      <c r="Z1717" s="22"/>
    </row>
    <row r="1718" spans="1:26" s="2" customFormat="1" ht="15.75">
      <c r="A1718" s="4"/>
      <c r="B1718" s="4"/>
      <c r="C1718" s="4"/>
      <c r="D1718" s="4"/>
      <c r="E1718" s="4"/>
      <c r="F1718" s="4"/>
      <c r="G1718" s="4"/>
      <c r="H1718" s="4"/>
      <c r="I1718" s="4"/>
      <c r="J1718" s="4"/>
      <c r="K1718" s="4"/>
      <c r="U1718" s="22"/>
      <c r="V1718" s="22"/>
      <c r="W1718" s="22"/>
      <c r="X1718" s="22"/>
      <c r="Y1718" s="22"/>
      <c r="Z1718" s="22"/>
    </row>
    <row r="1719" spans="1:26" s="2" customFormat="1" ht="15.75">
      <c r="A1719" s="4"/>
      <c r="B1719" s="4"/>
      <c r="C1719" s="4"/>
      <c r="D1719" s="4"/>
      <c r="E1719" s="4"/>
      <c r="F1719" s="4"/>
      <c r="G1719" s="4"/>
      <c r="H1719" s="4"/>
      <c r="I1719" s="4"/>
      <c r="J1719" s="4"/>
      <c r="K1719" s="4"/>
      <c r="U1719" s="22"/>
      <c r="V1719" s="22"/>
      <c r="W1719" s="22"/>
      <c r="X1719" s="22"/>
      <c r="Y1719" s="22"/>
      <c r="Z1719" s="22"/>
    </row>
    <row r="1720" spans="2:26" ht="15.75">
      <c r="B1720" s="4"/>
      <c r="C1720" s="4"/>
      <c r="D1720" s="4"/>
      <c r="E1720" s="4"/>
      <c r="F1720" s="4"/>
      <c r="G1720" s="4"/>
      <c r="H1720" s="4"/>
      <c r="I1720" s="4"/>
      <c r="U1720" s="22"/>
      <c r="V1720" s="22"/>
      <c r="W1720" s="22"/>
      <c r="X1720" s="22"/>
      <c r="Y1720" s="22"/>
      <c r="Z1720" s="22"/>
    </row>
    <row r="1721" spans="21:26" ht="15.75">
      <c r="U1721" s="22"/>
      <c r="V1721" s="22"/>
      <c r="W1721" s="22"/>
      <c r="X1721" s="22"/>
      <c r="Y1721" s="22"/>
      <c r="Z1721" s="22"/>
    </row>
    <row r="1722" spans="21:26" ht="15.75">
      <c r="U1722" s="22"/>
      <c r="V1722" s="22"/>
      <c r="W1722" s="22"/>
      <c r="X1722" s="22"/>
      <c r="Y1722" s="22"/>
      <c r="Z1722" s="22"/>
    </row>
    <row r="1723" spans="21:26" ht="15.75">
      <c r="U1723" s="22"/>
      <c r="V1723" s="22"/>
      <c r="W1723" s="22"/>
      <c r="X1723" s="22"/>
      <c r="Y1723" s="22"/>
      <c r="Z1723" s="22"/>
    </row>
    <row r="1724" spans="21:26" s="191" customFormat="1" ht="15.75">
      <c r="U1724" s="22"/>
      <c r="V1724" s="22"/>
      <c r="W1724" s="22"/>
      <c r="X1724" s="22"/>
      <c r="Y1724" s="22"/>
      <c r="Z1724" s="22"/>
    </row>
    <row r="1725" spans="21:26" s="191" customFormat="1" ht="15.75">
      <c r="U1725" s="22"/>
      <c r="V1725" s="22"/>
      <c r="W1725" s="22"/>
      <c r="X1725" s="22"/>
      <c r="Y1725" s="22"/>
      <c r="Z1725" s="22"/>
    </row>
    <row r="1726" spans="21:26" ht="15.75">
      <c r="U1726" s="22"/>
      <c r="V1726" s="22"/>
      <c r="W1726" s="22"/>
      <c r="X1726" s="22"/>
      <c r="Y1726" s="22"/>
      <c r="Z1726" s="22"/>
    </row>
    <row r="1727" spans="21:26" ht="15.75">
      <c r="U1727" s="22"/>
      <c r="V1727" s="22"/>
      <c r="W1727" s="22"/>
      <c r="X1727" s="22"/>
      <c r="Y1727" s="22"/>
      <c r="Z1727" s="22"/>
    </row>
    <row r="1728" spans="21:26" ht="15.75">
      <c r="U1728" s="22"/>
      <c r="V1728" s="22"/>
      <c r="W1728" s="22"/>
      <c r="X1728" s="22"/>
      <c r="Y1728" s="22"/>
      <c r="Z1728" s="22"/>
    </row>
    <row r="1729" spans="21:26" ht="15.75">
      <c r="U1729" s="22"/>
      <c r="V1729" s="22"/>
      <c r="W1729" s="22"/>
      <c r="X1729" s="22"/>
      <c r="Y1729" s="22"/>
      <c r="Z1729" s="22"/>
    </row>
    <row r="1730" spans="21:26" ht="15.75">
      <c r="U1730" s="22"/>
      <c r="V1730" s="22"/>
      <c r="W1730" s="22"/>
      <c r="X1730" s="22"/>
      <c r="Y1730" s="22"/>
      <c r="Z1730" s="22"/>
    </row>
    <row r="1731" spans="21:26" ht="15.75">
      <c r="U1731" s="22"/>
      <c r="V1731" s="22"/>
      <c r="W1731" s="22"/>
      <c r="X1731" s="22"/>
      <c r="Y1731" s="22"/>
      <c r="Z1731" s="22"/>
    </row>
    <row r="1732" spans="21:26" ht="15.75">
      <c r="U1732" s="22"/>
      <c r="V1732" s="22"/>
      <c r="W1732" s="22"/>
      <c r="X1732" s="22"/>
      <c r="Y1732" s="22"/>
      <c r="Z1732" s="22"/>
    </row>
    <row r="1733" spans="21:26" ht="15.75">
      <c r="U1733" s="22"/>
      <c r="V1733" s="22"/>
      <c r="W1733" s="22"/>
      <c r="X1733" s="22"/>
      <c r="Y1733" s="22"/>
      <c r="Z1733" s="22"/>
    </row>
    <row r="1734" spans="21:26" ht="15.75">
      <c r="U1734" s="22"/>
      <c r="V1734" s="22"/>
      <c r="W1734" s="22"/>
      <c r="X1734" s="22"/>
      <c r="Y1734" s="22"/>
      <c r="Z1734" s="22"/>
    </row>
    <row r="1735" spans="21:26" ht="15.75">
      <c r="U1735" s="22"/>
      <c r="V1735" s="22"/>
      <c r="W1735" s="22"/>
      <c r="X1735" s="22"/>
      <c r="Y1735" s="22"/>
      <c r="Z1735" s="22"/>
    </row>
    <row r="1736" spans="21:26" ht="15.75">
      <c r="U1736" s="22"/>
      <c r="V1736" s="22"/>
      <c r="W1736" s="22"/>
      <c r="X1736" s="22"/>
      <c r="Y1736" s="22"/>
      <c r="Z1736" s="22"/>
    </row>
    <row r="1737" spans="21:26" ht="15.75">
      <c r="U1737" s="22"/>
      <c r="V1737" s="22"/>
      <c r="W1737" s="22"/>
      <c r="X1737" s="22"/>
      <c r="Y1737" s="22"/>
      <c r="Z1737" s="22"/>
    </row>
    <row r="1738" spans="21:26" ht="15.75">
      <c r="U1738" s="22"/>
      <c r="V1738" s="22"/>
      <c r="W1738" s="22"/>
      <c r="X1738" s="22"/>
      <c r="Y1738" s="22"/>
      <c r="Z1738" s="22"/>
    </row>
    <row r="1739" spans="21:26" ht="15.75">
      <c r="U1739" s="22"/>
      <c r="V1739" s="22"/>
      <c r="W1739" s="22"/>
      <c r="X1739" s="22"/>
      <c r="Y1739" s="22"/>
      <c r="Z1739" s="22"/>
    </row>
    <row r="1740" spans="21:26" ht="15.75">
      <c r="U1740" s="22"/>
      <c r="V1740" s="22"/>
      <c r="W1740" s="22"/>
      <c r="X1740" s="22"/>
      <c r="Y1740" s="22"/>
      <c r="Z1740" s="22"/>
    </row>
    <row r="1741" spans="21:26" ht="15.75">
      <c r="U1741" s="22"/>
      <c r="V1741" s="22"/>
      <c r="W1741" s="22"/>
      <c r="X1741" s="22"/>
      <c r="Y1741" s="22"/>
      <c r="Z1741" s="22"/>
    </row>
    <row r="1742" spans="21:26" ht="15.75">
      <c r="U1742" s="22"/>
      <c r="V1742" s="22"/>
      <c r="W1742" s="22"/>
      <c r="X1742" s="22"/>
      <c r="Y1742" s="22"/>
      <c r="Z1742" s="22"/>
    </row>
    <row r="1743" spans="21:26" ht="15.75">
      <c r="U1743" s="22"/>
      <c r="V1743" s="22"/>
      <c r="W1743" s="22"/>
      <c r="X1743" s="22"/>
      <c r="Y1743" s="22"/>
      <c r="Z1743" s="22"/>
    </row>
    <row r="1744" spans="2:26" ht="15.75">
      <c r="B1744" s="5" t="s">
        <v>327</v>
      </c>
      <c r="U1744" s="22"/>
      <c r="V1744" s="22"/>
      <c r="W1744" s="22"/>
      <c r="X1744" s="22"/>
      <c r="Y1744" s="22"/>
      <c r="Z1744" s="22"/>
    </row>
    <row r="1745" ht="15.75" hidden="1"/>
    <row r="1746" spans="2:26" s="151" customFormat="1" ht="15" customHeight="1" hidden="1">
      <c r="B1746" s="368" t="s">
        <v>329</v>
      </c>
      <c r="C1746" s="368"/>
      <c r="D1746" s="368"/>
      <c r="E1746" s="368"/>
      <c r="F1746" s="368"/>
      <c r="G1746" s="368"/>
      <c r="H1746" s="368"/>
      <c r="I1746" s="368"/>
      <c r="J1746" s="368"/>
      <c r="K1746" s="368"/>
      <c r="L1746" s="368"/>
      <c r="M1746" s="368"/>
      <c r="N1746" s="334"/>
      <c r="U1746" s="22"/>
      <c r="V1746" s="22"/>
      <c r="W1746" s="22"/>
      <c r="X1746" s="22"/>
      <c r="Y1746" s="22"/>
      <c r="Z1746" s="22"/>
    </row>
    <row r="1747" spans="2:26" s="151" customFormat="1" ht="15" customHeight="1" hidden="1">
      <c r="B1747" s="55"/>
      <c r="C1747" s="56" t="s">
        <v>51</v>
      </c>
      <c r="D1747" s="56" t="s">
        <v>62</v>
      </c>
      <c r="E1747" s="56" t="s">
        <v>157</v>
      </c>
      <c r="F1747" s="56" t="s">
        <v>63</v>
      </c>
      <c r="G1747" s="56" t="s">
        <v>324</v>
      </c>
      <c r="H1747" s="56" t="s">
        <v>100</v>
      </c>
      <c r="I1747" s="56" t="s">
        <v>97</v>
      </c>
      <c r="J1747" s="56" t="s">
        <v>92</v>
      </c>
      <c r="U1747" s="22"/>
      <c r="V1747" s="22"/>
      <c r="W1747" s="22"/>
      <c r="X1747" s="22"/>
      <c r="Y1747" s="22"/>
      <c r="Z1747" s="22"/>
    </row>
    <row r="1748" spans="2:26" s="151" customFormat="1" ht="15.75" hidden="1">
      <c r="B1748" s="40" t="s">
        <v>53</v>
      </c>
      <c r="C1748" s="49">
        <f>(C644-C665)/100</f>
        <v>-0.03</v>
      </c>
      <c r="D1748" s="49">
        <f aca="true" t="shared" si="25" ref="D1748:J1748">(D644-D665)/100</f>
        <v>0</v>
      </c>
      <c r="E1748" s="49">
        <f t="shared" si="25"/>
        <v>-0.01</v>
      </c>
      <c r="F1748" s="49">
        <f t="shared" si="25"/>
        <v>-0.04</v>
      </c>
      <c r="G1748" s="49">
        <f t="shared" si="25"/>
        <v>-0.01</v>
      </c>
      <c r="H1748" s="49">
        <f t="shared" si="25"/>
        <v>-0.03</v>
      </c>
      <c r="I1748" s="49">
        <f t="shared" si="25"/>
        <v>-0.02</v>
      </c>
      <c r="J1748" s="49">
        <f t="shared" si="25"/>
        <v>-0.01</v>
      </c>
      <c r="U1748" s="22"/>
      <c r="V1748" s="22"/>
      <c r="W1748" s="22"/>
      <c r="X1748" s="22"/>
      <c r="Y1748" s="22"/>
      <c r="Z1748" s="22"/>
    </row>
    <row r="1749" spans="2:26" s="151" customFormat="1" ht="15.75" hidden="1">
      <c r="B1749" s="40" t="s">
        <v>64</v>
      </c>
      <c r="C1749" s="49">
        <f aca="true" t="shared" si="26" ref="C1749:J1764">(C645-C666)/100</f>
        <v>-0.01</v>
      </c>
      <c r="D1749" s="49">
        <f t="shared" si="26"/>
        <v>0.01</v>
      </c>
      <c r="E1749" s="49">
        <f t="shared" si="26"/>
        <v>-0.01</v>
      </c>
      <c r="F1749" s="49">
        <f t="shared" si="26"/>
        <v>-0.02</v>
      </c>
      <c r="G1749" s="49">
        <f t="shared" si="26"/>
        <v>0</v>
      </c>
      <c r="H1749" s="49">
        <f t="shared" si="26"/>
        <v>-0.01</v>
      </c>
      <c r="I1749" s="49">
        <f t="shared" si="26"/>
        <v>-0.01</v>
      </c>
      <c r="J1749" s="49">
        <f t="shared" si="26"/>
        <v>0.01</v>
      </c>
      <c r="U1749" s="22"/>
      <c r="V1749" s="22"/>
      <c r="W1749" s="22"/>
      <c r="X1749" s="22"/>
      <c r="Y1749" s="22"/>
      <c r="Z1749" s="22"/>
    </row>
    <row r="1750" spans="2:26" s="151" customFormat="1" ht="15.75" hidden="1">
      <c r="B1750" s="40" t="s">
        <v>65</v>
      </c>
      <c r="C1750" s="49">
        <f t="shared" si="26"/>
        <v>-0.04</v>
      </c>
      <c r="D1750" s="49">
        <f t="shared" si="26"/>
        <v>0</v>
      </c>
      <c r="E1750" s="49">
        <f t="shared" si="26"/>
        <v>-0.02</v>
      </c>
      <c r="F1750" s="49">
        <f t="shared" si="26"/>
        <v>-0.05</v>
      </c>
      <c r="G1750" s="49">
        <f t="shared" si="26"/>
        <v>-0.01</v>
      </c>
      <c r="H1750" s="49">
        <f t="shared" si="26"/>
        <v>-0.04</v>
      </c>
      <c r="I1750" s="49">
        <f t="shared" si="26"/>
        <v>-0.03</v>
      </c>
      <c r="J1750" s="49">
        <f t="shared" si="26"/>
        <v>-0.01</v>
      </c>
      <c r="U1750" s="22"/>
      <c r="V1750" s="22"/>
      <c r="W1750" s="22"/>
      <c r="X1750" s="22"/>
      <c r="Y1750" s="22"/>
      <c r="Z1750" s="22"/>
    </row>
    <row r="1751" spans="2:26" s="151" customFormat="1" ht="15" customHeight="1" hidden="1">
      <c r="B1751" s="52" t="s">
        <v>34</v>
      </c>
      <c r="C1751" s="49">
        <f t="shared" si="26"/>
        <v>-0.11</v>
      </c>
      <c r="D1751" s="49">
        <f t="shared" si="26"/>
        <v>-0.13</v>
      </c>
      <c r="E1751" s="49">
        <f t="shared" si="26"/>
        <v>-0.07</v>
      </c>
      <c r="F1751" s="49">
        <f t="shared" si="26"/>
        <v>-0.06</v>
      </c>
      <c r="G1751" s="49">
        <f t="shared" si="26"/>
        <v>-0.24</v>
      </c>
      <c r="H1751" s="49">
        <f t="shared" si="26"/>
        <v>-0.17</v>
      </c>
      <c r="I1751" s="49">
        <f t="shared" si="26"/>
        <v>-0.06</v>
      </c>
      <c r="J1751" s="49">
        <f t="shared" si="26"/>
        <v>-0.12</v>
      </c>
      <c r="U1751" s="22"/>
      <c r="V1751" s="22"/>
      <c r="W1751" s="22"/>
      <c r="X1751" s="22"/>
      <c r="Y1751" s="22"/>
      <c r="Z1751" s="22"/>
    </row>
    <row r="1752" spans="2:26" s="151" customFormat="1" ht="15.75" hidden="1">
      <c r="B1752" s="52" t="s">
        <v>60</v>
      </c>
      <c r="C1752" s="49">
        <f t="shared" si="26"/>
        <v>-0.02</v>
      </c>
      <c r="D1752" s="49">
        <f t="shared" si="26"/>
        <v>0.01</v>
      </c>
      <c r="E1752" s="49">
        <f t="shared" si="26"/>
        <v>-0.04</v>
      </c>
      <c r="F1752" s="49">
        <f t="shared" si="26"/>
        <v>-0.08</v>
      </c>
      <c r="G1752" s="49">
        <f t="shared" si="26"/>
        <v>-0.11</v>
      </c>
      <c r="H1752" s="49">
        <f t="shared" si="26"/>
        <v>-0.04</v>
      </c>
      <c r="I1752" s="49">
        <f t="shared" si="26"/>
        <v>-0.02</v>
      </c>
      <c r="J1752" s="49">
        <f t="shared" si="26"/>
        <v>-0.02</v>
      </c>
      <c r="U1752" s="22"/>
      <c r="V1752" s="22"/>
      <c r="W1752" s="22"/>
      <c r="X1752" s="22"/>
      <c r="Y1752" s="22"/>
      <c r="Z1752" s="22"/>
    </row>
    <row r="1753" spans="2:26" s="151" customFormat="1" ht="15.75" hidden="1">
      <c r="B1753" s="52" t="s">
        <v>134</v>
      </c>
      <c r="C1753" s="49">
        <f t="shared" si="26"/>
        <v>0.01</v>
      </c>
      <c r="D1753" s="49">
        <f t="shared" si="26"/>
        <v>-0.02</v>
      </c>
      <c r="E1753" s="49">
        <f t="shared" si="26"/>
        <v>0.04</v>
      </c>
      <c r="F1753" s="49">
        <f t="shared" si="26"/>
        <v>0</v>
      </c>
      <c r="G1753" s="49">
        <f t="shared" si="26"/>
        <v>-0.01</v>
      </c>
      <c r="H1753" s="49">
        <f t="shared" si="26"/>
        <v>-0.01</v>
      </c>
      <c r="I1753" s="49">
        <f t="shared" si="26"/>
        <v>0.03</v>
      </c>
      <c r="J1753" s="49">
        <f t="shared" si="26"/>
        <v>0.01</v>
      </c>
      <c r="U1753" s="22"/>
      <c r="V1753" s="22"/>
      <c r="W1753" s="22"/>
      <c r="X1753" s="22"/>
      <c r="Y1753" s="22"/>
      <c r="Z1753" s="22"/>
    </row>
    <row r="1754" spans="2:26" s="151" customFormat="1" ht="15.75" hidden="1">
      <c r="B1754" s="52" t="s">
        <v>135</v>
      </c>
      <c r="C1754" s="49">
        <f t="shared" si="26"/>
        <v>0.08</v>
      </c>
      <c r="D1754" s="49">
        <f t="shared" si="26"/>
        <v>0.09</v>
      </c>
      <c r="E1754" s="49">
        <f t="shared" si="26"/>
        <v>-0.03</v>
      </c>
      <c r="F1754" s="49">
        <f t="shared" si="26"/>
        <v>0.23</v>
      </c>
      <c r="G1754" s="49" t="e">
        <f t="shared" si="26"/>
        <v>#N/A</v>
      </c>
      <c r="H1754" s="49">
        <f t="shared" si="26"/>
        <v>0.09</v>
      </c>
      <c r="I1754" s="49">
        <f t="shared" si="26"/>
        <v>0.07</v>
      </c>
      <c r="J1754" s="49">
        <f t="shared" si="26"/>
        <v>0.07</v>
      </c>
      <c r="U1754" s="22"/>
      <c r="V1754" s="22"/>
      <c r="W1754" s="22"/>
      <c r="X1754" s="22"/>
      <c r="Y1754" s="22"/>
      <c r="Z1754" s="22"/>
    </row>
    <row r="1755" spans="2:26" s="151" customFormat="1" ht="15.75" hidden="1">
      <c r="B1755" s="52" t="s">
        <v>136</v>
      </c>
      <c r="C1755" s="49">
        <f t="shared" si="26"/>
        <v>0.08</v>
      </c>
      <c r="D1755" s="49">
        <f t="shared" si="26"/>
        <v>0.06</v>
      </c>
      <c r="E1755" s="49">
        <f t="shared" si="26"/>
        <v>0.12</v>
      </c>
      <c r="F1755" s="49">
        <f t="shared" si="26"/>
        <v>0.03</v>
      </c>
      <c r="G1755" s="49">
        <f t="shared" si="26"/>
        <v>0.19</v>
      </c>
      <c r="H1755" s="49">
        <f t="shared" si="26"/>
        <v>0.05</v>
      </c>
      <c r="I1755" s="49">
        <f t="shared" si="26"/>
        <v>0.1</v>
      </c>
      <c r="J1755" s="49">
        <f t="shared" si="26"/>
        <v>0.07</v>
      </c>
      <c r="U1755" s="22"/>
      <c r="V1755" s="22"/>
      <c r="W1755" s="22"/>
      <c r="X1755" s="22"/>
      <c r="Y1755" s="22"/>
      <c r="Z1755" s="22"/>
    </row>
    <row r="1756" spans="2:26" s="151" customFormat="1" ht="15.75" hidden="1">
      <c r="B1756" s="52" t="s">
        <v>47</v>
      </c>
      <c r="C1756" s="49">
        <f t="shared" si="26"/>
        <v>0.02</v>
      </c>
      <c r="D1756" s="49">
        <f t="shared" si="26"/>
        <v>0.05</v>
      </c>
      <c r="E1756" s="49">
        <f t="shared" si="26"/>
        <v>0.02</v>
      </c>
      <c r="F1756" s="49">
        <f t="shared" si="26"/>
        <v>-0.05</v>
      </c>
      <c r="G1756" s="49">
        <f t="shared" si="26"/>
        <v>0</v>
      </c>
      <c r="H1756" s="49">
        <f t="shared" si="26"/>
        <v>0.02</v>
      </c>
      <c r="I1756" s="49">
        <f t="shared" si="26"/>
        <v>0.02</v>
      </c>
      <c r="J1756" s="49">
        <f t="shared" si="26"/>
        <v>0.03</v>
      </c>
      <c r="U1756" s="22"/>
      <c r="V1756" s="22"/>
      <c r="W1756" s="22"/>
      <c r="X1756" s="22"/>
      <c r="Y1756" s="22"/>
      <c r="Z1756" s="22"/>
    </row>
    <row r="1757" spans="2:26" s="151" customFormat="1" ht="15.75" hidden="1">
      <c r="B1757" s="52" t="s">
        <v>138</v>
      </c>
      <c r="C1757" s="49">
        <f t="shared" si="26"/>
        <v>-0.02</v>
      </c>
      <c r="D1757" s="49">
        <f t="shared" si="26"/>
        <v>0.01</v>
      </c>
      <c r="E1757" s="49">
        <f t="shared" si="26"/>
        <v>-0.02</v>
      </c>
      <c r="F1757" s="49">
        <f t="shared" si="26"/>
        <v>-0.03</v>
      </c>
      <c r="G1757" s="49">
        <f t="shared" si="26"/>
        <v>-0.03</v>
      </c>
      <c r="H1757" s="49">
        <f t="shared" si="26"/>
        <v>-0.01</v>
      </c>
      <c r="I1757" s="49">
        <f t="shared" si="26"/>
        <v>-0.05</v>
      </c>
      <c r="J1757" s="49">
        <f t="shared" si="26"/>
        <v>-0.03</v>
      </c>
      <c r="U1757" s="22"/>
      <c r="V1757" s="22"/>
      <c r="W1757" s="22"/>
      <c r="X1757" s="22"/>
      <c r="Y1757" s="22"/>
      <c r="Z1757" s="22"/>
    </row>
    <row r="1758" spans="2:26" s="151" customFormat="1" ht="15.75" hidden="1">
      <c r="B1758" s="52" t="s">
        <v>30</v>
      </c>
      <c r="C1758" s="49">
        <f t="shared" si="26"/>
        <v>-0.05</v>
      </c>
      <c r="D1758" s="49">
        <f t="shared" si="26"/>
        <v>-0.06</v>
      </c>
      <c r="E1758" s="49">
        <f t="shared" si="26"/>
        <v>0.03</v>
      </c>
      <c r="F1758" s="49">
        <f t="shared" si="26"/>
        <v>-0.4</v>
      </c>
      <c r="G1758" s="49" t="e">
        <f t="shared" si="26"/>
        <v>#N/A</v>
      </c>
      <c r="H1758" s="49">
        <f t="shared" si="26"/>
        <v>-0.02</v>
      </c>
      <c r="I1758" s="49">
        <f t="shared" si="26"/>
        <v>-0.08</v>
      </c>
      <c r="J1758" s="49">
        <f t="shared" si="26"/>
        <v>-0.02</v>
      </c>
      <c r="U1758" s="22"/>
      <c r="V1758" s="22"/>
      <c r="W1758" s="22"/>
      <c r="X1758" s="22"/>
      <c r="Y1758" s="22"/>
      <c r="Z1758" s="22"/>
    </row>
    <row r="1759" spans="2:26" s="151" customFormat="1" ht="15.75" hidden="1">
      <c r="B1759" s="52" t="s">
        <v>52</v>
      </c>
      <c r="C1759" s="49">
        <f t="shared" si="26"/>
        <v>-0.03</v>
      </c>
      <c r="D1759" s="49">
        <f t="shared" si="26"/>
        <v>-0.07</v>
      </c>
      <c r="E1759" s="49">
        <f t="shared" si="26"/>
        <v>-0.05</v>
      </c>
      <c r="F1759" s="49">
        <f t="shared" si="26"/>
        <v>-0.02</v>
      </c>
      <c r="G1759" s="49">
        <f t="shared" si="26"/>
        <v>0.34</v>
      </c>
      <c r="H1759" s="49">
        <f t="shared" si="26"/>
        <v>-0.08</v>
      </c>
      <c r="I1759" s="49">
        <f t="shared" si="26"/>
        <v>0.01</v>
      </c>
      <c r="J1759" s="49">
        <f t="shared" si="26"/>
        <v>-0.06</v>
      </c>
      <c r="U1759" s="22"/>
      <c r="V1759" s="22"/>
      <c r="W1759" s="22"/>
      <c r="X1759" s="22"/>
      <c r="Y1759" s="22"/>
      <c r="Z1759" s="22"/>
    </row>
    <row r="1760" spans="2:26" s="151" customFormat="1" ht="15.75" hidden="1">
      <c r="B1760" s="52" t="s">
        <v>141</v>
      </c>
      <c r="C1760" s="49">
        <f t="shared" si="26"/>
        <v>0.02</v>
      </c>
      <c r="D1760" s="49">
        <f t="shared" si="26"/>
        <v>0.08</v>
      </c>
      <c r="E1760" s="49">
        <f t="shared" si="26"/>
        <v>0.01</v>
      </c>
      <c r="F1760" s="49">
        <f t="shared" si="26"/>
        <v>0</v>
      </c>
      <c r="G1760" s="49">
        <f t="shared" si="26"/>
        <v>0.17</v>
      </c>
      <c r="H1760" s="49">
        <f t="shared" si="26"/>
        <v>0.01</v>
      </c>
      <c r="I1760" s="49">
        <f t="shared" si="26"/>
        <v>0.02</v>
      </c>
      <c r="J1760" s="49">
        <f t="shared" si="26"/>
        <v>0.06</v>
      </c>
      <c r="U1760" s="22"/>
      <c r="V1760" s="22"/>
      <c r="W1760" s="22"/>
      <c r="X1760" s="22"/>
      <c r="Y1760" s="22"/>
      <c r="Z1760" s="22"/>
    </row>
    <row r="1761" spans="2:26" s="151" customFormat="1" ht="15.75" hidden="1">
      <c r="B1761" s="52" t="s">
        <v>142</v>
      </c>
      <c r="C1761" s="49">
        <f t="shared" si="26"/>
        <v>0.03</v>
      </c>
      <c r="D1761" s="49">
        <f t="shared" si="26"/>
        <v>0.08</v>
      </c>
      <c r="E1761" s="49">
        <f t="shared" si="26"/>
        <v>0.19</v>
      </c>
      <c r="F1761" s="49">
        <f t="shared" si="26"/>
        <v>0</v>
      </c>
      <c r="G1761" s="49">
        <f t="shared" si="26"/>
        <v>-0.11</v>
      </c>
      <c r="H1761" s="49">
        <f t="shared" si="26"/>
        <v>0</v>
      </c>
      <c r="I1761" s="49">
        <f t="shared" si="26"/>
        <v>0.07</v>
      </c>
      <c r="J1761" s="49">
        <f t="shared" si="26"/>
        <v>0.09</v>
      </c>
      <c r="U1761" s="22"/>
      <c r="V1761" s="22"/>
      <c r="W1761" s="22"/>
      <c r="X1761" s="22"/>
      <c r="Y1761" s="22"/>
      <c r="Z1761" s="22"/>
    </row>
    <row r="1762" spans="2:26" s="151" customFormat="1" ht="15.75" hidden="1">
      <c r="B1762" s="52" t="s">
        <v>143</v>
      </c>
      <c r="C1762" s="49">
        <f t="shared" si="26"/>
        <v>-0.04</v>
      </c>
      <c r="D1762" s="49">
        <f t="shared" si="26"/>
        <v>-0.08</v>
      </c>
      <c r="E1762" s="49">
        <f t="shared" si="26"/>
        <v>0.03</v>
      </c>
      <c r="F1762" s="49">
        <f t="shared" si="26"/>
        <v>-0.03</v>
      </c>
      <c r="G1762" s="49">
        <f t="shared" si="26"/>
        <v>-0.01</v>
      </c>
      <c r="H1762" s="49">
        <f t="shared" si="26"/>
        <v>-0.05</v>
      </c>
      <c r="I1762" s="49">
        <f t="shared" si="26"/>
        <v>-0.02</v>
      </c>
      <c r="J1762" s="49">
        <f t="shared" si="26"/>
        <v>0.01</v>
      </c>
      <c r="U1762" s="22"/>
      <c r="V1762" s="22"/>
      <c r="W1762" s="22"/>
      <c r="X1762" s="22"/>
      <c r="Y1762" s="22"/>
      <c r="Z1762" s="22"/>
    </row>
    <row r="1763" spans="2:26" s="151" customFormat="1" ht="15.75" hidden="1">
      <c r="B1763" s="52" t="s">
        <v>144</v>
      </c>
      <c r="C1763" s="49">
        <f t="shared" si="26"/>
        <v>0</v>
      </c>
      <c r="D1763" s="49">
        <f t="shared" si="26"/>
        <v>0.1</v>
      </c>
      <c r="E1763" s="49">
        <f t="shared" si="26"/>
        <v>0.02</v>
      </c>
      <c r="F1763" s="49">
        <f t="shared" si="26"/>
        <v>-0.06</v>
      </c>
      <c r="G1763" s="49">
        <f t="shared" si="26"/>
        <v>-0.03</v>
      </c>
      <c r="H1763" s="49">
        <f t="shared" si="26"/>
        <v>-0.02</v>
      </c>
      <c r="I1763" s="49">
        <f t="shared" si="26"/>
        <v>0.01</v>
      </c>
      <c r="J1763" s="49">
        <f t="shared" si="26"/>
        <v>0.05</v>
      </c>
      <c r="U1763" s="22"/>
      <c r="V1763" s="22"/>
      <c r="W1763" s="22"/>
      <c r="X1763" s="22"/>
      <c r="Y1763" s="22"/>
      <c r="Z1763" s="22"/>
    </row>
    <row r="1764" spans="2:26" s="151" customFormat="1" ht="15.75" hidden="1">
      <c r="B1764" s="52" t="s">
        <v>145</v>
      </c>
      <c r="C1764" s="49">
        <f t="shared" si="26"/>
        <v>-0.12</v>
      </c>
      <c r="D1764" s="49">
        <f t="shared" si="26"/>
        <v>-0.04</v>
      </c>
      <c r="E1764" s="49">
        <f t="shared" si="26"/>
        <v>-0.17</v>
      </c>
      <c r="F1764" s="49">
        <f t="shared" si="26"/>
        <v>-0.11</v>
      </c>
      <c r="G1764" s="49">
        <f t="shared" si="26"/>
        <v>-0.07</v>
      </c>
      <c r="H1764" s="49">
        <f t="shared" si="26"/>
        <v>-0.14</v>
      </c>
      <c r="I1764" s="49">
        <f t="shared" si="26"/>
        <v>-0.1</v>
      </c>
      <c r="J1764" s="49">
        <f t="shared" si="26"/>
        <v>-0.06</v>
      </c>
      <c r="U1764" s="22"/>
      <c r="V1764" s="22"/>
      <c r="W1764" s="22"/>
      <c r="X1764" s="22"/>
      <c r="Y1764" s="22"/>
      <c r="Z1764" s="22"/>
    </row>
    <row r="1765" spans="21:26" s="151" customFormat="1" ht="15.75" hidden="1">
      <c r="U1765" s="22"/>
      <c r="V1765" s="22"/>
      <c r="W1765" s="22"/>
      <c r="X1765" s="22"/>
      <c r="Y1765" s="22"/>
      <c r="Z1765" s="22"/>
    </row>
    <row r="1766" spans="21:26" s="151" customFormat="1" ht="15.75" hidden="1">
      <c r="U1766" s="22"/>
      <c r="V1766" s="22"/>
      <c r="W1766" s="22"/>
      <c r="X1766" s="22"/>
      <c r="Y1766" s="22"/>
      <c r="Z1766" s="22"/>
    </row>
    <row r="1767" spans="21:26" s="151" customFormat="1" ht="15.75" hidden="1">
      <c r="U1767" s="22"/>
      <c r="V1767" s="22"/>
      <c r="W1767" s="22"/>
      <c r="X1767" s="22"/>
      <c r="Y1767" s="22"/>
      <c r="Z1767" s="22"/>
    </row>
    <row r="1768" spans="21:26" s="151" customFormat="1" ht="15.75" hidden="1">
      <c r="U1768" s="22"/>
      <c r="V1768" s="22"/>
      <c r="W1768" s="22"/>
      <c r="X1768" s="22"/>
      <c r="Y1768" s="22"/>
      <c r="Z1768" s="22"/>
    </row>
    <row r="1769" spans="21:26" s="151" customFormat="1" ht="15.75" hidden="1">
      <c r="U1769" s="22"/>
      <c r="V1769" s="22"/>
      <c r="W1769" s="22"/>
      <c r="X1769" s="22"/>
      <c r="Y1769" s="22"/>
      <c r="Z1769" s="22"/>
    </row>
    <row r="1770" spans="21:26" s="151" customFormat="1" ht="15.75" hidden="1">
      <c r="U1770" s="22"/>
      <c r="V1770" s="22"/>
      <c r="W1770" s="22"/>
      <c r="X1770" s="22"/>
      <c r="Y1770" s="22"/>
      <c r="Z1770" s="22"/>
    </row>
    <row r="1771" spans="21:26" s="151" customFormat="1" ht="15.75" hidden="1">
      <c r="U1771" s="22"/>
      <c r="V1771" s="22"/>
      <c r="W1771" s="22"/>
      <c r="X1771" s="22"/>
      <c r="Y1771" s="22"/>
      <c r="Z1771" s="22"/>
    </row>
    <row r="1772" spans="21:26" s="151" customFormat="1" ht="15.75" hidden="1">
      <c r="U1772" s="22"/>
      <c r="V1772" s="22"/>
      <c r="W1772" s="22"/>
      <c r="X1772" s="22"/>
      <c r="Y1772" s="22"/>
      <c r="Z1772" s="22"/>
    </row>
    <row r="1773" spans="21:26" s="151" customFormat="1" ht="15.75" hidden="1">
      <c r="U1773" s="22"/>
      <c r="V1773" s="22"/>
      <c r="W1773" s="22"/>
      <c r="X1773" s="22"/>
      <c r="Y1773" s="22"/>
      <c r="Z1773" s="22"/>
    </row>
    <row r="1774" spans="21:26" s="151" customFormat="1" ht="15.75" hidden="1">
      <c r="U1774" s="22"/>
      <c r="V1774" s="22"/>
      <c r="W1774" s="22"/>
      <c r="X1774" s="22"/>
      <c r="Y1774" s="22"/>
      <c r="Z1774" s="22"/>
    </row>
    <row r="1775" spans="21:26" s="151" customFormat="1" ht="15.75" hidden="1">
      <c r="U1775" s="22"/>
      <c r="V1775" s="22"/>
      <c r="W1775" s="22"/>
      <c r="X1775" s="22"/>
      <c r="Y1775" s="22"/>
      <c r="Z1775" s="22"/>
    </row>
    <row r="1776" spans="21:26" s="151" customFormat="1" ht="15.75" hidden="1">
      <c r="U1776" s="22"/>
      <c r="V1776" s="22"/>
      <c r="W1776" s="22"/>
      <c r="X1776" s="22"/>
      <c r="Y1776" s="22"/>
      <c r="Z1776" s="22"/>
    </row>
    <row r="1777" spans="21:26" s="151" customFormat="1" ht="15.75" hidden="1">
      <c r="U1777" s="22"/>
      <c r="V1777" s="22"/>
      <c r="W1777" s="22"/>
      <c r="X1777" s="22"/>
      <c r="Y1777" s="22"/>
      <c r="Z1777" s="22"/>
    </row>
    <row r="1778" spans="21:26" s="151" customFormat="1" ht="15.75" hidden="1">
      <c r="U1778" s="22"/>
      <c r="V1778" s="22"/>
      <c r="W1778" s="22"/>
      <c r="X1778" s="22"/>
      <c r="Y1778" s="22"/>
      <c r="Z1778" s="22"/>
    </row>
    <row r="1779" spans="21:26" s="151" customFormat="1" ht="15.75" hidden="1">
      <c r="U1779" s="22"/>
      <c r="V1779" s="22"/>
      <c r="W1779" s="22"/>
      <c r="X1779" s="22"/>
      <c r="Y1779" s="22"/>
      <c r="Z1779" s="22"/>
    </row>
    <row r="1780" spans="21:26" s="151" customFormat="1" ht="15.75" hidden="1">
      <c r="U1780" s="22"/>
      <c r="V1780" s="22"/>
      <c r="W1780" s="22"/>
      <c r="X1780" s="22"/>
      <c r="Y1780" s="22"/>
      <c r="Z1780" s="22"/>
    </row>
    <row r="1781" spans="21:26" s="151" customFormat="1" ht="15.75" hidden="1">
      <c r="U1781" s="22"/>
      <c r="V1781" s="22"/>
      <c r="W1781" s="22"/>
      <c r="X1781" s="22"/>
      <c r="Y1781" s="22"/>
      <c r="Z1781" s="22"/>
    </row>
    <row r="1782" spans="21:26" s="151" customFormat="1" ht="15.75" hidden="1">
      <c r="U1782" s="22"/>
      <c r="V1782" s="22"/>
      <c r="W1782" s="22"/>
      <c r="X1782" s="22"/>
      <c r="Y1782" s="22"/>
      <c r="Z1782" s="22"/>
    </row>
    <row r="1783" spans="21:26" s="151" customFormat="1" ht="15.75" hidden="1">
      <c r="U1783" s="22"/>
      <c r="V1783" s="22"/>
      <c r="W1783" s="22"/>
      <c r="X1783" s="22"/>
      <c r="Y1783" s="22"/>
      <c r="Z1783" s="22"/>
    </row>
    <row r="1784" spans="21:26" s="151" customFormat="1" ht="15.75" hidden="1">
      <c r="U1784" s="22"/>
      <c r="V1784" s="22"/>
      <c r="W1784" s="22"/>
      <c r="X1784" s="22"/>
      <c r="Y1784" s="22"/>
      <c r="Z1784" s="22"/>
    </row>
    <row r="1785" spans="21:26" s="151" customFormat="1" ht="15.75" hidden="1">
      <c r="U1785" s="22"/>
      <c r="V1785" s="22"/>
      <c r="W1785" s="22"/>
      <c r="X1785" s="22"/>
      <c r="Y1785" s="22"/>
      <c r="Z1785" s="22"/>
    </row>
    <row r="1786" spans="2:26" s="151" customFormat="1" ht="15.75" hidden="1">
      <c r="B1786" s="5" t="s">
        <v>330</v>
      </c>
      <c r="U1786" s="22"/>
      <c r="V1786" s="22"/>
      <c r="W1786" s="22"/>
      <c r="X1786" s="22"/>
      <c r="Y1786" s="22"/>
      <c r="Z1786" s="22"/>
    </row>
    <row r="1787" s="151" customFormat="1" ht="15.75"/>
    <row r="1788" spans="1:22" ht="63.75" customHeight="1">
      <c r="A1788" s="12"/>
      <c r="B1788" s="359" t="s">
        <v>656</v>
      </c>
      <c r="C1788" s="348"/>
      <c r="D1788" s="348"/>
      <c r="E1788" s="348"/>
      <c r="F1788" s="348"/>
      <c r="G1788" s="348"/>
      <c r="H1788" s="348"/>
      <c r="I1788" s="348"/>
      <c r="J1788" s="348"/>
      <c r="K1788" s="348"/>
      <c r="L1788" s="348"/>
      <c r="M1788" s="348"/>
      <c r="N1788" s="334"/>
      <c r="O1788" s="334"/>
      <c r="P1788" s="334"/>
      <c r="Q1788" s="334"/>
      <c r="R1788" s="334"/>
      <c r="S1788" s="334"/>
      <c r="T1788" s="334"/>
      <c r="U1788" s="334"/>
      <c r="V1788" s="334"/>
    </row>
    <row r="1789" spans="1:20" ht="15.75">
      <c r="A1789" s="12"/>
      <c r="B1789" s="13"/>
      <c r="C1789" s="51"/>
      <c r="D1789" s="51"/>
      <c r="E1789" s="51"/>
      <c r="F1789" s="51"/>
      <c r="G1789" s="51"/>
      <c r="H1789" s="51"/>
      <c r="I1789" s="51"/>
      <c r="J1789" s="51"/>
      <c r="K1789" s="51"/>
      <c r="L1789" s="51"/>
      <c r="M1789" s="51"/>
      <c r="T1789" s="39"/>
    </row>
    <row r="1790" ht="15.75">
      <c r="B1790" s="118" t="s">
        <v>500</v>
      </c>
    </row>
    <row r="1791" ht="15.75" hidden="1">
      <c r="B1791" s="151" t="s">
        <v>331</v>
      </c>
    </row>
    <row r="1792" spans="2:26" ht="31.5" customHeight="1" hidden="1">
      <c r="B1792" s="21"/>
      <c r="C1792" s="21" t="s">
        <v>51</v>
      </c>
      <c r="D1792" s="21" t="s">
        <v>62</v>
      </c>
      <c r="E1792" s="21" t="s">
        <v>157</v>
      </c>
      <c r="F1792" s="21" t="s">
        <v>63</v>
      </c>
      <c r="G1792" s="21" t="s">
        <v>324</v>
      </c>
      <c r="H1792" s="21" t="s">
        <v>100</v>
      </c>
      <c r="I1792" s="21" t="s">
        <v>97</v>
      </c>
      <c r="J1792" s="21" t="s">
        <v>92</v>
      </c>
      <c r="U1792" s="22"/>
      <c r="V1792" s="22"/>
      <c r="W1792" s="22"/>
      <c r="X1792" s="22"/>
      <c r="Y1792" s="22"/>
      <c r="Z1792" s="22"/>
    </row>
    <row r="1793" spans="2:26" ht="15.75" hidden="1">
      <c r="B1793" s="9" t="s">
        <v>53</v>
      </c>
      <c r="C1793" s="33">
        <v>0.0564</v>
      </c>
      <c r="D1793" s="33">
        <v>0.0568</v>
      </c>
      <c r="E1793" s="33">
        <v>0.0564</v>
      </c>
      <c r="F1793" s="33">
        <v>0.0618</v>
      </c>
      <c r="G1793" s="33">
        <v>0.0579</v>
      </c>
      <c r="H1793" s="33">
        <v>0.0607</v>
      </c>
      <c r="I1793" s="33">
        <v>0.0529</v>
      </c>
      <c r="J1793" s="33">
        <v>0.0561</v>
      </c>
      <c r="K1793" s="80"/>
      <c r="L1793" s="80"/>
      <c r="M1793" s="80"/>
      <c r="N1793" s="80"/>
      <c r="O1793" s="80"/>
      <c r="P1793" s="80"/>
      <c r="U1793" s="22"/>
      <c r="V1793" s="22"/>
      <c r="W1793" s="22"/>
      <c r="X1793" s="22"/>
      <c r="Y1793" s="22"/>
      <c r="Z1793" s="22"/>
    </row>
    <row r="1794" spans="2:26" ht="15.75" hidden="1">
      <c r="B1794" s="9" t="s">
        <v>64</v>
      </c>
      <c r="C1794" s="33">
        <v>0.0539</v>
      </c>
      <c r="D1794" s="33">
        <v>0.0546</v>
      </c>
      <c r="E1794" s="33">
        <v>0.0582</v>
      </c>
      <c r="F1794" s="33">
        <v>0.0568</v>
      </c>
      <c r="G1794" s="33">
        <v>0.0536</v>
      </c>
      <c r="H1794" s="33">
        <v>0.0571</v>
      </c>
      <c r="I1794" s="33">
        <v>0.0486</v>
      </c>
      <c r="J1794" s="33">
        <v>0.0561</v>
      </c>
      <c r="K1794" s="80"/>
      <c r="L1794" s="80"/>
      <c r="M1794" s="80"/>
      <c r="N1794" s="80"/>
      <c r="O1794" s="80"/>
      <c r="P1794" s="80"/>
      <c r="U1794" s="22"/>
      <c r="V1794" s="22"/>
      <c r="W1794" s="22"/>
      <c r="X1794" s="22"/>
      <c r="Y1794" s="22"/>
      <c r="Z1794" s="22"/>
    </row>
    <row r="1795" spans="2:26" ht="15.75" hidden="1">
      <c r="B1795" s="9" t="s">
        <v>65</v>
      </c>
      <c r="C1795" s="33">
        <v>0.0621</v>
      </c>
      <c r="D1795" s="33">
        <v>0.0579</v>
      </c>
      <c r="E1795" s="33">
        <v>0.0575</v>
      </c>
      <c r="F1795" s="33">
        <v>0.0682</v>
      </c>
      <c r="G1795" s="33">
        <v>0.0661</v>
      </c>
      <c r="H1795" s="33">
        <v>0.0657</v>
      </c>
      <c r="I1795" s="33">
        <v>0.0582</v>
      </c>
      <c r="J1795" s="33">
        <v>0.0575</v>
      </c>
      <c r="K1795" s="80"/>
      <c r="L1795" s="80"/>
      <c r="M1795" s="80"/>
      <c r="N1795" s="80"/>
      <c r="O1795" s="80"/>
      <c r="P1795" s="80"/>
      <c r="U1795" s="22"/>
      <c r="V1795" s="22"/>
      <c r="W1795" s="22"/>
      <c r="X1795" s="22"/>
      <c r="Y1795" s="22"/>
      <c r="Z1795" s="22"/>
    </row>
    <row r="1796" spans="2:26" ht="15.75" customHeight="1" hidden="1">
      <c r="B1796" s="24" t="s">
        <v>34</v>
      </c>
      <c r="C1796" s="33">
        <v>0.0568</v>
      </c>
      <c r="D1796" s="33">
        <v>0.0632</v>
      </c>
      <c r="E1796" s="33">
        <v>0.0586</v>
      </c>
      <c r="F1796" s="33">
        <v>0.0696</v>
      </c>
      <c r="G1796" s="33">
        <v>0.0075</v>
      </c>
      <c r="H1796" s="33">
        <v>0.0518</v>
      </c>
      <c r="I1796" s="33">
        <v>0.0604</v>
      </c>
      <c r="J1796" s="33">
        <v>0.0543</v>
      </c>
      <c r="K1796" s="80"/>
      <c r="L1796" s="80"/>
      <c r="M1796" s="80"/>
      <c r="N1796" s="80"/>
      <c r="O1796" s="80"/>
      <c r="P1796" s="80"/>
      <c r="U1796" s="22"/>
      <c r="V1796" s="22"/>
      <c r="W1796" s="22"/>
      <c r="X1796" s="22"/>
      <c r="Y1796" s="22"/>
      <c r="Z1796" s="22"/>
    </row>
    <row r="1797" spans="2:26" ht="15.75" hidden="1">
      <c r="B1797" s="24" t="s">
        <v>60</v>
      </c>
      <c r="C1797" s="33">
        <v>0.0561</v>
      </c>
      <c r="D1797" s="33">
        <v>0.0536</v>
      </c>
      <c r="E1797" s="33">
        <v>0.0589</v>
      </c>
      <c r="F1797" s="33">
        <v>0.0711</v>
      </c>
      <c r="G1797" s="33">
        <v>0.0236</v>
      </c>
      <c r="H1797" s="33">
        <v>0.0568</v>
      </c>
      <c r="I1797" s="33">
        <v>0.0554</v>
      </c>
      <c r="J1797" s="33">
        <v>0.0554</v>
      </c>
      <c r="K1797" s="80"/>
      <c r="L1797" s="80"/>
      <c r="M1797" s="80"/>
      <c r="N1797" s="80"/>
      <c r="O1797" s="80"/>
      <c r="P1797" s="80"/>
      <c r="U1797" s="22"/>
      <c r="V1797" s="22"/>
      <c r="W1797" s="22"/>
      <c r="X1797" s="22"/>
      <c r="Y1797" s="22"/>
      <c r="Z1797" s="22"/>
    </row>
    <row r="1798" spans="2:26" ht="15.75" hidden="1">
      <c r="B1798" s="24" t="s">
        <v>134</v>
      </c>
      <c r="C1798" s="33">
        <v>0.0757</v>
      </c>
      <c r="D1798" s="33">
        <v>0.0782</v>
      </c>
      <c r="E1798" s="33">
        <v>0.0596</v>
      </c>
      <c r="F1798" s="33">
        <v>0.085</v>
      </c>
      <c r="G1798" s="33">
        <v>0.0775</v>
      </c>
      <c r="H1798" s="33">
        <v>0.0764</v>
      </c>
      <c r="I1798" s="33">
        <v>0.0732</v>
      </c>
      <c r="J1798" s="33">
        <v>0.0639</v>
      </c>
      <c r="K1798" s="80"/>
      <c r="L1798" s="80"/>
      <c r="M1798" s="80"/>
      <c r="N1798" s="80"/>
      <c r="O1798" s="80"/>
      <c r="P1798" s="80"/>
      <c r="U1798" s="22"/>
      <c r="V1798" s="22"/>
      <c r="W1798" s="22"/>
      <c r="X1798" s="22"/>
      <c r="Y1798" s="22"/>
      <c r="Z1798" s="22"/>
    </row>
    <row r="1799" spans="2:26" ht="15.75" hidden="1">
      <c r="B1799" s="24" t="s">
        <v>135</v>
      </c>
      <c r="C1799" s="33">
        <v>0.0571</v>
      </c>
      <c r="D1799" s="33">
        <v>0.0636</v>
      </c>
      <c r="E1799" s="33">
        <v>0.0514</v>
      </c>
      <c r="F1799" s="33">
        <v>0.0407</v>
      </c>
      <c r="G1799" s="33" t="e">
        <f>NA()</f>
        <v>#N/A</v>
      </c>
      <c r="H1799" s="33">
        <v>0.0661</v>
      </c>
      <c r="I1799" s="33">
        <v>0.0525</v>
      </c>
      <c r="J1799" s="33">
        <v>0.065</v>
      </c>
      <c r="K1799" s="80"/>
      <c r="L1799" s="80"/>
      <c r="M1799" s="80"/>
      <c r="N1799" s="80"/>
      <c r="O1799" s="80"/>
      <c r="P1799" s="80"/>
      <c r="U1799" s="22"/>
      <c r="V1799" s="22"/>
      <c r="W1799" s="22"/>
      <c r="X1799" s="22"/>
      <c r="Y1799" s="22"/>
      <c r="Z1799" s="22"/>
    </row>
    <row r="1800" spans="2:26" ht="15.75" hidden="1">
      <c r="B1800" s="24" t="s">
        <v>136</v>
      </c>
      <c r="C1800" s="33">
        <v>0.0593</v>
      </c>
      <c r="D1800" s="33">
        <v>0.0704</v>
      </c>
      <c r="E1800" s="33">
        <v>0.0646</v>
      </c>
      <c r="F1800" s="33">
        <v>0.0543</v>
      </c>
      <c r="G1800" s="33">
        <v>0.0589</v>
      </c>
      <c r="H1800" s="33">
        <v>0.0589</v>
      </c>
      <c r="I1800" s="33">
        <v>0.0604</v>
      </c>
      <c r="J1800" s="33">
        <v>0.0682</v>
      </c>
      <c r="K1800" s="80"/>
      <c r="L1800" s="80"/>
      <c r="M1800" s="80"/>
      <c r="N1800" s="80"/>
      <c r="O1800" s="80"/>
      <c r="P1800" s="80"/>
      <c r="U1800" s="22"/>
      <c r="V1800" s="22"/>
      <c r="W1800" s="22"/>
      <c r="X1800" s="22"/>
      <c r="Y1800" s="22"/>
      <c r="Z1800" s="22"/>
    </row>
    <row r="1801" spans="2:26" ht="15.75" hidden="1">
      <c r="B1801" s="24" t="s">
        <v>47</v>
      </c>
      <c r="C1801" s="33">
        <v>0.0468</v>
      </c>
      <c r="D1801" s="33">
        <v>0.045</v>
      </c>
      <c r="E1801" s="33">
        <v>0.0457</v>
      </c>
      <c r="F1801" s="33">
        <v>0.0604</v>
      </c>
      <c r="G1801" s="33">
        <v>0.0593</v>
      </c>
      <c r="H1801" s="33">
        <v>0.047</v>
      </c>
      <c r="I1801" s="33">
        <v>0.0471</v>
      </c>
      <c r="J1801" s="33">
        <v>0.045</v>
      </c>
      <c r="K1801" s="80"/>
      <c r="L1801" s="80"/>
      <c r="M1801" s="80"/>
      <c r="N1801" s="80"/>
      <c r="O1801" s="80"/>
      <c r="P1801" s="80"/>
      <c r="U1801" s="22"/>
      <c r="V1801" s="22"/>
      <c r="W1801" s="22"/>
      <c r="X1801" s="22"/>
      <c r="Y1801" s="22"/>
      <c r="Z1801" s="22"/>
    </row>
    <row r="1802" spans="2:26" ht="15.75" hidden="1">
      <c r="B1802" s="24" t="s">
        <v>138</v>
      </c>
      <c r="C1802" s="33">
        <v>0.0529</v>
      </c>
      <c r="D1802" s="33">
        <v>0.0479</v>
      </c>
      <c r="E1802" s="33">
        <v>0.0589</v>
      </c>
      <c r="F1802" s="33">
        <v>0.0586</v>
      </c>
      <c r="G1802" s="33">
        <v>0.065</v>
      </c>
      <c r="H1802" s="33">
        <v>0.0571</v>
      </c>
      <c r="I1802" s="33">
        <v>0.0489</v>
      </c>
      <c r="J1802" s="33">
        <v>0.0539</v>
      </c>
      <c r="K1802" s="80"/>
      <c r="L1802" s="80"/>
      <c r="M1802" s="80"/>
      <c r="N1802" s="80"/>
      <c r="O1802" s="80"/>
      <c r="P1802" s="80"/>
      <c r="U1802" s="22"/>
      <c r="V1802" s="22"/>
      <c r="W1802" s="22"/>
      <c r="X1802" s="22"/>
      <c r="Y1802" s="22"/>
      <c r="Z1802" s="22"/>
    </row>
    <row r="1803" spans="2:26" ht="15.75" hidden="1">
      <c r="B1803" s="24" t="s">
        <v>139</v>
      </c>
      <c r="C1803" s="33">
        <v>0.0389</v>
      </c>
      <c r="D1803" s="33">
        <v>0.0393</v>
      </c>
      <c r="E1803" s="33">
        <v>0.0425</v>
      </c>
      <c r="F1803" s="33">
        <v>0.055</v>
      </c>
      <c r="G1803" s="33" t="e">
        <f>NA()</f>
        <v>#N/A</v>
      </c>
      <c r="H1803" s="33">
        <v>0.0396</v>
      </c>
      <c r="I1803" s="33">
        <v>0.0396</v>
      </c>
      <c r="J1803" s="33">
        <v>0.0364</v>
      </c>
      <c r="K1803" s="80"/>
      <c r="L1803" s="80"/>
      <c r="M1803" s="80"/>
      <c r="N1803" s="80"/>
      <c r="O1803" s="80"/>
      <c r="P1803" s="80"/>
      <c r="U1803" s="22"/>
      <c r="V1803" s="22"/>
      <c r="W1803" s="22"/>
      <c r="X1803" s="22"/>
      <c r="Y1803" s="22"/>
      <c r="Z1803" s="22"/>
    </row>
    <row r="1804" spans="2:26" ht="15.75" hidden="1">
      <c r="B1804" s="24" t="s">
        <v>52</v>
      </c>
      <c r="C1804" s="33">
        <v>0.0636</v>
      </c>
      <c r="D1804" s="33">
        <v>0.0671</v>
      </c>
      <c r="E1804" s="33">
        <v>0.0571</v>
      </c>
      <c r="F1804" s="33">
        <v>0.0736</v>
      </c>
      <c r="G1804" s="33">
        <v>0.135</v>
      </c>
      <c r="H1804" s="33">
        <v>0.0575</v>
      </c>
      <c r="I1804" s="33">
        <v>0.07</v>
      </c>
      <c r="J1804" s="33">
        <v>0.0504</v>
      </c>
      <c r="K1804" s="80"/>
      <c r="L1804" s="80"/>
      <c r="M1804" s="80"/>
      <c r="N1804" s="80"/>
      <c r="O1804" s="80"/>
      <c r="P1804" s="80"/>
      <c r="U1804" s="22"/>
      <c r="V1804" s="22"/>
      <c r="W1804" s="22"/>
      <c r="X1804" s="22"/>
      <c r="Y1804" s="22"/>
      <c r="Z1804" s="22"/>
    </row>
    <row r="1805" spans="2:26" ht="15.75" hidden="1">
      <c r="B1805" s="24" t="s">
        <v>141</v>
      </c>
      <c r="C1805" s="33">
        <v>0.0421</v>
      </c>
      <c r="D1805" s="33">
        <v>0.0354</v>
      </c>
      <c r="E1805" s="33">
        <v>0.0454</v>
      </c>
      <c r="F1805" s="33">
        <v>0.0443</v>
      </c>
      <c r="G1805" s="33">
        <v>0.0443</v>
      </c>
      <c r="H1805" s="33">
        <v>0.0454</v>
      </c>
      <c r="I1805" s="33">
        <v>0.0386</v>
      </c>
      <c r="J1805" s="33">
        <v>0.0446</v>
      </c>
      <c r="K1805" s="80"/>
      <c r="L1805" s="80"/>
      <c r="M1805" s="80"/>
      <c r="N1805" s="80"/>
      <c r="O1805" s="80"/>
      <c r="P1805" s="80"/>
      <c r="U1805" s="22"/>
      <c r="V1805" s="22"/>
      <c r="W1805" s="22"/>
      <c r="X1805" s="22"/>
      <c r="Y1805" s="22"/>
      <c r="Z1805" s="22"/>
    </row>
    <row r="1806" spans="2:26" ht="15.75" hidden="1">
      <c r="B1806" s="24" t="s">
        <v>142</v>
      </c>
      <c r="C1806" s="33">
        <v>0.045</v>
      </c>
      <c r="D1806" s="33">
        <v>0.0479</v>
      </c>
      <c r="E1806" s="33">
        <v>0.0604</v>
      </c>
      <c r="F1806" s="33">
        <v>0.0525</v>
      </c>
      <c r="G1806" s="33">
        <v>0.0461</v>
      </c>
      <c r="H1806" s="33">
        <v>0.0525</v>
      </c>
      <c r="I1806" s="33">
        <v>0.0389</v>
      </c>
      <c r="J1806" s="33">
        <v>0.0518</v>
      </c>
      <c r="K1806" s="80"/>
      <c r="L1806" s="80"/>
      <c r="M1806" s="80"/>
      <c r="N1806" s="80"/>
      <c r="O1806" s="80"/>
      <c r="P1806" s="80"/>
      <c r="U1806" s="22"/>
      <c r="V1806" s="22"/>
      <c r="W1806" s="22"/>
      <c r="X1806" s="22"/>
      <c r="Y1806" s="22"/>
      <c r="Z1806" s="22"/>
    </row>
    <row r="1807" spans="2:26" ht="15.75" hidden="1">
      <c r="B1807" s="24" t="s">
        <v>143</v>
      </c>
      <c r="C1807" s="33">
        <v>0.0546</v>
      </c>
      <c r="D1807" s="33">
        <v>0.0621</v>
      </c>
      <c r="E1807" s="33">
        <v>0.0632</v>
      </c>
      <c r="F1807" s="33">
        <v>0.0593</v>
      </c>
      <c r="G1807" s="33">
        <v>0.0496</v>
      </c>
      <c r="H1807" s="33">
        <v>0.0586</v>
      </c>
      <c r="I1807" s="33">
        <v>0.0521</v>
      </c>
      <c r="J1807" s="33">
        <v>0.055</v>
      </c>
      <c r="K1807" s="80"/>
      <c r="L1807" s="80"/>
      <c r="M1807" s="80"/>
      <c r="N1807" s="80"/>
      <c r="O1807" s="80"/>
      <c r="P1807" s="80"/>
      <c r="U1807" s="22"/>
      <c r="V1807" s="22"/>
      <c r="W1807" s="22"/>
      <c r="X1807" s="22"/>
      <c r="Y1807" s="22"/>
      <c r="Z1807" s="22"/>
    </row>
    <row r="1808" spans="2:26" ht="15.75" hidden="1">
      <c r="B1808" s="24" t="s">
        <v>144</v>
      </c>
      <c r="C1808" s="33">
        <v>0.0532</v>
      </c>
      <c r="D1808" s="33">
        <v>0.0575</v>
      </c>
      <c r="E1808" s="33">
        <v>0.0611</v>
      </c>
      <c r="F1808" s="33">
        <v>0.0611</v>
      </c>
      <c r="G1808" s="33">
        <v>0.0561</v>
      </c>
      <c r="H1808" s="33">
        <v>0.0625</v>
      </c>
      <c r="I1808" s="33">
        <v>0.045</v>
      </c>
      <c r="J1808" s="33">
        <v>0.0611</v>
      </c>
      <c r="K1808" s="80"/>
      <c r="L1808" s="80"/>
      <c r="M1808" s="80"/>
      <c r="N1808" s="80"/>
      <c r="O1808" s="80"/>
      <c r="P1808" s="80"/>
      <c r="U1808" s="22"/>
      <c r="V1808" s="22"/>
      <c r="W1808" s="22"/>
      <c r="X1808" s="22"/>
      <c r="Y1808" s="22"/>
      <c r="Z1808" s="22"/>
    </row>
    <row r="1809" spans="2:26" ht="15.75" hidden="1">
      <c r="B1809" s="24" t="s">
        <v>145</v>
      </c>
      <c r="C1809" s="33">
        <v>0.015</v>
      </c>
      <c r="D1809" s="33">
        <v>0.0479</v>
      </c>
      <c r="E1809" s="33">
        <v>0.0261</v>
      </c>
      <c r="F1809" s="33">
        <v>0.0107</v>
      </c>
      <c r="G1809" s="33">
        <v>0.0189</v>
      </c>
      <c r="H1809" s="33">
        <v>0.0207</v>
      </c>
      <c r="I1809" s="33">
        <v>0.0057</v>
      </c>
      <c r="J1809" s="33">
        <v>0.0171</v>
      </c>
      <c r="K1809" s="80"/>
      <c r="L1809" s="80"/>
      <c r="M1809" s="80"/>
      <c r="N1809" s="80"/>
      <c r="O1809" s="80"/>
      <c r="P1809" s="80"/>
      <c r="U1809" s="22"/>
      <c r="V1809" s="22"/>
      <c r="W1809" s="22"/>
      <c r="X1809" s="22"/>
      <c r="Y1809" s="22"/>
      <c r="Z1809" s="22"/>
    </row>
    <row r="1810" spans="21:26" ht="15.75">
      <c r="U1810" s="22"/>
      <c r="V1810" s="22"/>
      <c r="W1810" s="22"/>
      <c r="X1810" s="22"/>
      <c r="Y1810" s="22"/>
      <c r="Z1810" s="22"/>
    </row>
    <row r="1811" spans="21:26" s="80" customFormat="1" ht="15.75">
      <c r="U1811" s="22"/>
      <c r="V1811" s="22"/>
      <c r="W1811" s="22"/>
      <c r="X1811" s="22"/>
      <c r="Y1811" s="22"/>
      <c r="Z1811" s="22"/>
    </row>
    <row r="1812" spans="21:26" s="80" customFormat="1" ht="15.75">
      <c r="U1812" s="22"/>
      <c r="V1812" s="22"/>
      <c r="W1812" s="22"/>
      <c r="X1812" s="22"/>
      <c r="Y1812" s="22"/>
      <c r="Z1812" s="22"/>
    </row>
    <row r="1813" spans="21:26" s="80" customFormat="1" ht="15.75">
      <c r="U1813" s="22"/>
      <c r="V1813" s="22"/>
      <c r="W1813" s="22"/>
      <c r="X1813" s="22"/>
      <c r="Y1813" s="22"/>
      <c r="Z1813" s="22"/>
    </row>
    <row r="1814" spans="21:26" s="80" customFormat="1" ht="15.75">
      <c r="U1814" s="22"/>
      <c r="V1814" s="22"/>
      <c r="W1814" s="22"/>
      <c r="X1814" s="22"/>
      <c r="Y1814" s="22"/>
      <c r="Z1814" s="22"/>
    </row>
    <row r="1815" spans="21:26" s="80" customFormat="1" ht="15.75">
      <c r="U1815" s="22"/>
      <c r="V1815" s="22"/>
      <c r="W1815" s="22"/>
      <c r="X1815" s="22"/>
      <c r="Y1815" s="22"/>
      <c r="Z1815" s="22"/>
    </row>
    <row r="1816" spans="21:26" s="80" customFormat="1" ht="15.75">
      <c r="U1816" s="22"/>
      <c r="V1816" s="22"/>
      <c r="W1816" s="22"/>
      <c r="X1816" s="22"/>
      <c r="Y1816" s="22"/>
      <c r="Z1816" s="22"/>
    </row>
    <row r="1817" spans="21:26" s="80" customFormat="1" ht="15.75">
      <c r="U1817" s="22"/>
      <c r="V1817" s="22"/>
      <c r="W1817" s="22"/>
      <c r="X1817" s="22"/>
      <c r="Y1817" s="22"/>
      <c r="Z1817" s="22"/>
    </row>
    <row r="1818" spans="21:26" s="80" customFormat="1" ht="15.75">
      <c r="U1818" s="22"/>
      <c r="V1818" s="22"/>
      <c r="W1818" s="22"/>
      <c r="X1818" s="22"/>
      <c r="Y1818" s="22"/>
      <c r="Z1818" s="22"/>
    </row>
    <row r="1819" spans="21:26" s="80" customFormat="1" ht="15.75">
      <c r="U1819" s="22"/>
      <c r="V1819" s="22"/>
      <c r="W1819" s="22"/>
      <c r="X1819" s="22"/>
      <c r="Y1819" s="22"/>
      <c r="Z1819" s="22"/>
    </row>
    <row r="1820" spans="21:26" s="80" customFormat="1" ht="15.75">
      <c r="U1820" s="22"/>
      <c r="V1820" s="22"/>
      <c r="W1820" s="22"/>
      <c r="X1820" s="22"/>
      <c r="Y1820" s="22"/>
      <c r="Z1820" s="22"/>
    </row>
    <row r="1821" spans="21:26" s="80" customFormat="1" ht="15.75">
      <c r="U1821" s="22"/>
      <c r="V1821" s="22"/>
      <c r="W1821" s="22"/>
      <c r="X1821" s="22"/>
      <c r="Y1821" s="22"/>
      <c r="Z1821" s="22"/>
    </row>
    <row r="1822" spans="21:26" s="80" customFormat="1" ht="15.75">
      <c r="U1822" s="22"/>
      <c r="V1822" s="22"/>
      <c r="W1822" s="22"/>
      <c r="X1822" s="22"/>
      <c r="Y1822" s="22"/>
      <c r="Z1822" s="22"/>
    </row>
    <row r="1823" spans="21:26" s="80" customFormat="1" ht="15.75">
      <c r="U1823" s="22"/>
      <c r="V1823" s="22"/>
      <c r="W1823" s="22"/>
      <c r="X1823" s="22"/>
      <c r="Y1823" s="22"/>
      <c r="Z1823" s="22"/>
    </row>
    <row r="1824" spans="21:26" s="80" customFormat="1" ht="15.75">
      <c r="U1824" s="22"/>
      <c r="V1824" s="22"/>
      <c r="W1824" s="22"/>
      <c r="X1824" s="22"/>
      <c r="Y1824" s="22"/>
      <c r="Z1824" s="22"/>
    </row>
    <row r="1825" spans="21:26" s="80" customFormat="1" ht="15.75">
      <c r="U1825" s="22"/>
      <c r="V1825" s="22"/>
      <c r="W1825" s="22"/>
      <c r="X1825" s="22"/>
      <c r="Y1825" s="22"/>
      <c r="Z1825" s="22"/>
    </row>
    <row r="1826" spans="21:26" s="80" customFormat="1" ht="15.75">
      <c r="U1826" s="22"/>
      <c r="V1826" s="22"/>
      <c r="W1826" s="22"/>
      <c r="X1826" s="22"/>
      <c r="Y1826" s="22"/>
      <c r="Z1826" s="22"/>
    </row>
    <row r="1827" spans="21:26" s="80" customFormat="1" ht="15.75">
      <c r="U1827" s="22"/>
      <c r="V1827" s="22"/>
      <c r="W1827" s="22"/>
      <c r="X1827" s="22"/>
      <c r="Y1827" s="22"/>
      <c r="Z1827" s="22"/>
    </row>
    <row r="1828" spans="21:26" s="80" customFormat="1" ht="15.75">
      <c r="U1828" s="22"/>
      <c r="V1828" s="22"/>
      <c r="W1828" s="22"/>
      <c r="X1828" s="22"/>
      <c r="Y1828" s="22"/>
      <c r="Z1828" s="22"/>
    </row>
    <row r="1829" spans="21:26" s="80" customFormat="1" ht="15.75">
      <c r="U1829" s="22"/>
      <c r="V1829" s="22"/>
      <c r="W1829" s="22"/>
      <c r="X1829" s="22"/>
      <c r="Y1829" s="22"/>
      <c r="Z1829" s="22"/>
    </row>
    <row r="1830" spans="21:26" s="80" customFormat="1" ht="15.75">
      <c r="U1830" s="22"/>
      <c r="V1830" s="22"/>
      <c r="W1830" s="22"/>
      <c r="X1830" s="22"/>
      <c r="Y1830" s="22"/>
      <c r="Z1830" s="22"/>
    </row>
    <row r="1831" spans="21:26" s="80" customFormat="1" ht="15.75">
      <c r="U1831" s="22"/>
      <c r="V1831" s="22"/>
      <c r="W1831" s="22"/>
      <c r="X1831" s="22"/>
      <c r="Y1831" s="22"/>
      <c r="Z1831" s="22"/>
    </row>
    <row r="1832" spans="21:26" s="80" customFormat="1" ht="15.75">
      <c r="U1832" s="22"/>
      <c r="V1832" s="22"/>
      <c r="W1832" s="22"/>
      <c r="X1832" s="22"/>
      <c r="Y1832" s="22"/>
      <c r="Z1832" s="22"/>
    </row>
    <row r="1833" spans="2:26" s="151" customFormat="1" ht="15.75">
      <c r="B1833" s="5" t="s">
        <v>327</v>
      </c>
      <c r="U1833" s="22"/>
      <c r="V1833" s="22"/>
      <c r="W1833" s="22"/>
      <c r="X1833" s="22"/>
      <c r="Y1833" s="22"/>
      <c r="Z1833" s="22"/>
    </row>
    <row r="1834" spans="2:26" s="151" customFormat="1" ht="15.75">
      <c r="B1834" s="5"/>
      <c r="U1834" s="22"/>
      <c r="V1834" s="22"/>
      <c r="W1834" s="22"/>
      <c r="X1834" s="22"/>
      <c r="Y1834" s="22"/>
      <c r="Z1834" s="22"/>
    </row>
    <row r="1835" spans="1:22" ht="95.25" customHeight="1">
      <c r="A1835" s="12"/>
      <c r="B1835" s="359" t="s">
        <v>657</v>
      </c>
      <c r="C1835" s="348"/>
      <c r="D1835" s="348"/>
      <c r="E1835" s="348"/>
      <c r="F1835" s="348"/>
      <c r="G1835" s="348"/>
      <c r="H1835" s="348"/>
      <c r="I1835" s="348"/>
      <c r="J1835" s="348"/>
      <c r="K1835" s="348"/>
      <c r="L1835" s="348"/>
      <c r="M1835" s="348"/>
      <c r="N1835" s="334"/>
      <c r="O1835" s="334"/>
      <c r="P1835" s="334"/>
      <c r="Q1835" s="334"/>
      <c r="R1835" s="334"/>
      <c r="S1835" s="334"/>
      <c r="T1835" s="334"/>
      <c r="U1835" s="334"/>
      <c r="V1835" s="334"/>
    </row>
    <row r="1836" spans="1:20" ht="15.75">
      <c r="A1836" s="12"/>
      <c r="B1836" s="13"/>
      <c r="C1836" s="51"/>
      <c r="D1836" s="51"/>
      <c r="E1836" s="51"/>
      <c r="F1836" s="51"/>
      <c r="G1836" s="51"/>
      <c r="H1836" s="51"/>
      <c r="I1836" s="51"/>
      <c r="J1836" s="51"/>
      <c r="K1836" s="51"/>
      <c r="L1836" s="51"/>
      <c r="M1836" s="51"/>
      <c r="T1836" s="39"/>
    </row>
    <row r="1837" ht="15.75">
      <c r="B1837" s="118" t="s">
        <v>501</v>
      </c>
    </row>
    <row r="1838" spans="1:26" s="2" customFormat="1" ht="15.75" customHeight="1" hidden="1">
      <c r="A1838" s="1"/>
      <c r="B1838" s="368" t="s">
        <v>332</v>
      </c>
      <c r="C1838" s="368"/>
      <c r="D1838" s="368"/>
      <c r="E1838" s="368"/>
      <c r="F1838" s="368"/>
      <c r="G1838" s="368"/>
      <c r="H1838" s="368"/>
      <c r="I1838" s="368"/>
      <c r="J1838" s="368"/>
      <c r="K1838" s="368"/>
      <c r="L1838" s="368"/>
      <c r="M1838" s="368"/>
      <c r="N1838" s="334"/>
      <c r="U1838" s="22"/>
      <c r="V1838" s="22"/>
      <c r="W1838" s="22"/>
      <c r="X1838" s="22"/>
      <c r="Y1838" s="22"/>
      <c r="Z1838" s="22"/>
    </row>
    <row r="1839" spans="1:11" ht="78.75" hidden="1">
      <c r="A1839" s="20"/>
      <c r="B1839" s="3"/>
      <c r="C1839" s="10" t="s">
        <v>312</v>
      </c>
      <c r="D1839" s="10" t="s">
        <v>61</v>
      </c>
      <c r="E1839" s="10" t="s">
        <v>98</v>
      </c>
      <c r="F1839" s="10" t="s">
        <v>99</v>
      </c>
      <c r="G1839" s="21" t="s">
        <v>324</v>
      </c>
      <c r="H1839" s="21" t="s">
        <v>100</v>
      </c>
      <c r="I1839" s="21" t="s">
        <v>97</v>
      </c>
      <c r="J1839" s="21" t="s">
        <v>50</v>
      </c>
      <c r="K1839" s="3"/>
    </row>
    <row r="1840" spans="1:11" ht="15.75" hidden="1">
      <c r="A1840" s="20">
        <v>2</v>
      </c>
      <c r="B1840" s="3" t="str">
        <f>INDEX(B917:B933,$A$1840)</f>
        <v>Region 10</v>
      </c>
      <c r="C1840" s="82">
        <f>INDEX(C917:C933,$A$1840)/100</f>
        <v>0.44</v>
      </c>
      <c r="D1840" s="82">
        <f aca="true" t="shared" si="27" ref="D1840:J1840">INDEX(D917:D933,$A$1840)/100</f>
        <v>0.21</v>
      </c>
      <c r="E1840" s="82">
        <f t="shared" si="27"/>
        <v>0.27</v>
      </c>
      <c r="F1840" s="82">
        <f t="shared" si="27"/>
        <v>0.58</v>
      </c>
      <c r="G1840" s="82">
        <f t="shared" si="27"/>
        <v>0.69</v>
      </c>
      <c r="H1840" s="82">
        <f t="shared" si="27"/>
        <v>0.47</v>
      </c>
      <c r="I1840" s="82">
        <f t="shared" si="27"/>
        <v>0.41</v>
      </c>
      <c r="J1840" s="82">
        <f t="shared" si="27"/>
        <v>0.25</v>
      </c>
      <c r="K1840" s="3" t="s">
        <v>32</v>
      </c>
    </row>
    <row r="1841" spans="1:11" ht="15.75" hidden="1">
      <c r="A1841" s="4"/>
      <c r="B1841" s="3" t="str">
        <f>INDEX(B896:B912,$A$1840)</f>
        <v>Region 10</v>
      </c>
      <c r="C1841" s="82">
        <f>INDEX(C896:C912,$A$1840)/100</f>
        <v>0.5</v>
      </c>
      <c r="D1841" s="82">
        <f aca="true" t="shared" si="28" ref="D1841:J1841">INDEX(D896:D912,$A$1840)/100</f>
        <v>0.27</v>
      </c>
      <c r="E1841" s="82">
        <f t="shared" si="28"/>
        <v>0.33</v>
      </c>
      <c r="F1841" s="82">
        <f t="shared" si="28"/>
        <v>0.64</v>
      </c>
      <c r="G1841" s="82">
        <f t="shared" si="28"/>
        <v>0.76</v>
      </c>
      <c r="H1841" s="82">
        <f t="shared" si="28"/>
        <v>0.54</v>
      </c>
      <c r="I1841" s="82">
        <f t="shared" si="28"/>
        <v>0.46</v>
      </c>
      <c r="J1841" s="82">
        <f t="shared" si="28"/>
        <v>0.31</v>
      </c>
      <c r="K1841" s="3" t="s">
        <v>33</v>
      </c>
    </row>
    <row r="1842" spans="1:11" ht="15.75" hidden="1">
      <c r="A1842" s="4"/>
      <c r="B1842" s="3" t="str">
        <f>INDEX(B875:B891,$A$1840)</f>
        <v>Region 10</v>
      </c>
      <c r="C1842" s="82">
        <f>INDEX(C875:C891,$A$1840)/100</f>
        <v>0.52</v>
      </c>
      <c r="D1842" s="82">
        <f aca="true" t="shared" si="29" ref="D1842:J1842">INDEX(D875:D891,$A$1840)/100</f>
        <v>0.29</v>
      </c>
      <c r="E1842" s="82">
        <f t="shared" si="29"/>
        <v>0.39</v>
      </c>
      <c r="F1842" s="82">
        <f t="shared" si="29"/>
        <v>0.66</v>
      </c>
      <c r="G1842" s="82">
        <f t="shared" si="29"/>
        <v>0.78</v>
      </c>
      <c r="H1842" s="82">
        <f t="shared" si="29"/>
        <v>0.55</v>
      </c>
      <c r="I1842" s="82">
        <f t="shared" si="29"/>
        <v>0.49</v>
      </c>
      <c r="J1842" s="82">
        <f t="shared" si="29"/>
        <v>0.36</v>
      </c>
      <c r="K1842" s="3" t="s">
        <v>55</v>
      </c>
    </row>
    <row r="1843" spans="1:11" ht="15.75" hidden="1">
      <c r="A1843" s="4"/>
      <c r="B1843" s="3" t="str">
        <f>INDEX(B854:B870,$A$1840)</f>
        <v>Region 10</v>
      </c>
      <c r="C1843" s="82">
        <f>INDEX(C854:C870,$A$1840)/100</f>
        <v>0.55</v>
      </c>
      <c r="D1843" s="82">
        <f aca="true" t="shared" si="30" ref="D1843:J1843">INDEX(D854:D870,$A$1840)/100</f>
        <v>0.31</v>
      </c>
      <c r="E1843" s="82">
        <f t="shared" si="30"/>
        <v>0.41</v>
      </c>
      <c r="F1843" s="82">
        <f t="shared" si="30"/>
        <v>0.7</v>
      </c>
      <c r="G1843" s="82">
        <f t="shared" si="30"/>
        <v>0.8</v>
      </c>
      <c r="H1843" s="82">
        <f t="shared" si="30"/>
        <v>0.59</v>
      </c>
      <c r="I1843" s="82">
        <f t="shared" si="30"/>
        <v>0.51</v>
      </c>
      <c r="J1843" s="82">
        <f t="shared" si="30"/>
        <v>0.38</v>
      </c>
      <c r="K1843" s="3" t="s">
        <v>72</v>
      </c>
    </row>
    <row r="1844" spans="1:11" ht="15.75" hidden="1">
      <c r="A1844" s="4"/>
      <c r="B1844" s="3" t="str">
        <f>INDEX(B833:B849,$A$1840)</f>
        <v>Region 10</v>
      </c>
      <c r="C1844" s="82">
        <f>INDEX(C833:C849,$A$1840)/100</f>
        <v>0.58</v>
      </c>
      <c r="D1844" s="82">
        <f aca="true" t="shared" si="31" ref="D1844:J1844">INDEX(D833:D849,$A$1840)/100</f>
        <v>0.37</v>
      </c>
      <c r="E1844" s="82">
        <f t="shared" si="31"/>
        <v>0.47</v>
      </c>
      <c r="F1844" s="82">
        <f t="shared" si="31"/>
        <v>0.73</v>
      </c>
      <c r="G1844" s="82">
        <f t="shared" si="31"/>
        <v>0.83</v>
      </c>
      <c r="H1844" s="82">
        <f t="shared" si="31"/>
        <v>0.61</v>
      </c>
      <c r="I1844" s="82">
        <f t="shared" si="31"/>
        <v>0.56</v>
      </c>
      <c r="J1844" s="82">
        <f t="shared" si="31"/>
        <v>0.43</v>
      </c>
      <c r="K1844" s="3" t="s">
        <v>73</v>
      </c>
    </row>
    <row r="1845" spans="1:11" s="151" customFormat="1" ht="15.75" hidden="1">
      <c r="A1845" s="4"/>
      <c r="B1845" s="3" t="str">
        <f>INDEX(B812:B828,$A$1840)</f>
        <v>Region 10</v>
      </c>
      <c r="C1845" s="82">
        <f>INDEX(C812:C828,$A$1840)/100</f>
        <v>0.64</v>
      </c>
      <c r="D1845" s="82">
        <f aca="true" t="shared" si="32" ref="D1845:J1845">INDEX(D812:D828,$A$1840)/100</f>
        <v>0.45</v>
      </c>
      <c r="E1845" s="82">
        <f t="shared" si="32"/>
        <v>0.53</v>
      </c>
      <c r="F1845" s="82">
        <f t="shared" si="32"/>
        <v>0.77</v>
      </c>
      <c r="G1845" s="82">
        <f t="shared" si="32"/>
        <v>0.87</v>
      </c>
      <c r="H1845" s="82">
        <f t="shared" si="32"/>
        <v>0.66</v>
      </c>
      <c r="I1845" s="82">
        <f t="shared" si="32"/>
        <v>0.62</v>
      </c>
      <c r="J1845" s="82">
        <f t="shared" si="32"/>
        <v>0.5</v>
      </c>
      <c r="K1845" s="3" t="s">
        <v>159</v>
      </c>
    </row>
    <row r="1846" spans="1:11" ht="15.75" hidden="1">
      <c r="A1846" s="4"/>
      <c r="B1846" s="3" t="str">
        <f>INDEX(B791:B807,$A$1840)</f>
        <v>Region 10</v>
      </c>
      <c r="C1846" s="82">
        <f>INDEX(C791:C807,$A$1840)/100</f>
        <v>0.67</v>
      </c>
      <c r="D1846" s="82">
        <f aca="true" t="shared" si="33" ref="D1846:J1846">INDEX(D791:D807,$A$1840)/100</f>
        <v>0.49</v>
      </c>
      <c r="E1846" s="82">
        <f t="shared" si="33"/>
        <v>0.58</v>
      </c>
      <c r="F1846" s="82">
        <f t="shared" si="33"/>
        <v>0.81</v>
      </c>
      <c r="G1846" s="82">
        <f t="shared" si="33"/>
        <v>0.87</v>
      </c>
      <c r="H1846" s="82">
        <f t="shared" si="33"/>
        <v>0.69</v>
      </c>
      <c r="I1846" s="82">
        <f t="shared" si="33"/>
        <v>0.66</v>
      </c>
      <c r="J1846" s="82">
        <f t="shared" si="33"/>
        <v>0.55</v>
      </c>
      <c r="K1846" s="3" t="s">
        <v>326</v>
      </c>
    </row>
    <row r="1847" ht="15.75"/>
    <row r="1848" spans="1:26" s="2" customFormat="1" ht="15.75">
      <c r="A1848" s="4"/>
      <c r="B1848" s="4"/>
      <c r="C1848" s="4"/>
      <c r="D1848" s="4"/>
      <c r="E1848" s="4"/>
      <c r="F1848" s="4"/>
      <c r="G1848" s="4"/>
      <c r="H1848" s="4"/>
      <c r="I1848" s="4"/>
      <c r="J1848" s="4"/>
      <c r="K1848" s="4"/>
      <c r="U1848" s="22"/>
      <c r="V1848" s="22"/>
      <c r="W1848" s="22"/>
      <c r="X1848" s="22"/>
      <c r="Y1848" s="22"/>
      <c r="Z1848" s="22"/>
    </row>
    <row r="1849" spans="2:26" ht="15.75">
      <c r="B1849" s="4"/>
      <c r="C1849" s="4"/>
      <c r="D1849" s="4"/>
      <c r="E1849" s="4"/>
      <c r="F1849" s="4"/>
      <c r="G1849" s="4"/>
      <c r="H1849" s="4"/>
      <c r="I1849" s="4"/>
      <c r="U1849" s="22"/>
      <c r="V1849" s="22"/>
      <c r="W1849" s="22"/>
      <c r="X1849" s="22"/>
      <c r="Y1849" s="22"/>
      <c r="Z1849" s="22"/>
    </row>
    <row r="1850" spans="21:26" ht="15.75">
      <c r="U1850" s="22"/>
      <c r="V1850" s="22"/>
      <c r="W1850" s="22"/>
      <c r="X1850" s="22"/>
      <c r="Y1850" s="22"/>
      <c r="Z1850" s="22"/>
    </row>
    <row r="1851" spans="21:26" ht="15.75">
      <c r="U1851" s="22"/>
      <c r="V1851" s="22"/>
      <c r="W1851" s="22"/>
      <c r="X1851" s="22"/>
      <c r="Y1851" s="22"/>
      <c r="Z1851" s="22"/>
    </row>
    <row r="1852" spans="21:26" ht="15.75">
      <c r="U1852" s="22"/>
      <c r="V1852" s="22"/>
      <c r="W1852" s="22"/>
      <c r="X1852" s="22"/>
      <c r="Y1852" s="22"/>
      <c r="Z1852" s="22"/>
    </row>
    <row r="1853" spans="21:26" ht="15.75">
      <c r="U1853" s="22"/>
      <c r="V1853" s="22"/>
      <c r="W1853" s="22"/>
      <c r="X1853" s="22"/>
      <c r="Y1853" s="22"/>
      <c r="Z1853" s="22"/>
    </row>
    <row r="1854" spans="21:26" ht="15.75">
      <c r="U1854" s="22"/>
      <c r="V1854" s="22"/>
      <c r="W1854" s="22"/>
      <c r="X1854" s="22"/>
      <c r="Y1854" s="22"/>
      <c r="Z1854" s="22"/>
    </row>
    <row r="1855" spans="21:26" s="191" customFormat="1" ht="15.75">
      <c r="U1855" s="22"/>
      <c r="V1855" s="22"/>
      <c r="W1855" s="22"/>
      <c r="X1855" s="22"/>
      <c r="Y1855" s="22"/>
      <c r="Z1855" s="22"/>
    </row>
    <row r="1856" spans="21:26" ht="15.75">
      <c r="U1856" s="22"/>
      <c r="V1856" s="22"/>
      <c r="W1856" s="22"/>
      <c r="X1856" s="22"/>
      <c r="Y1856" s="22"/>
      <c r="Z1856" s="22"/>
    </row>
    <row r="1857" spans="21:26" ht="15.75">
      <c r="U1857" s="22"/>
      <c r="V1857" s="22"/>
      <c r="W1857" s="22"/>
      <c r="X1857" s="22"/>
      <c r="Y1857" s="22"/>
      <c r="Z1857" s="22"/>
    </row>
    <row r="1858" spans="21:26" ht="15.75">
      <c r="U1858" s="22"/>
      <c r="V1858" s="22"/>
      <c r="W1858" s="22"/>
      <c r="X1858" s="22"/>
      <c r="Y1858" s="22"/>
      <c r="Z1858" s="22"/>
    </row>
    <row r="1859" spans="21:26" ht="15.75">
      <c r="U1859" s="22"/>
      <c r="V1859" s="22"/>
      <c r="W1859" s="22"/>
      <c r="X1859" s="22"/>
      <c r="Y1859" s="22"/>
      <c r="Z1859" s="22"/>
    </row>
    <row r="1860" spans="21:26" ht="15.75">
      <c r="U1860" s="22"/>
      <c r="V1860" s="22"/>
      <c r="W1860" s="22"/>
      <c r="X1860" s="22"/>
      <c r="Y1860" s="22"/>
      <c r="Z1860" s="22"/>
    </row>
    <row r="1861" spans="21:26" ht="15.75">
      <c r="U1861" s="22"/>
      <c r="V1861" s="22"/>
      <c r="W1861" s="22"/>
      <c r="X1861" s="22"/>
      <c r="Y1861" s="22"/>
      <c r="Z1861" s="22"/>
    </row>
    <row r="1862" spans="21:26" ht="15.75">
      <c r="U1862" s="22"/>
      <c r="V1862" s="22"/>
      <c r="W1862" s="22"/>
      <c r="X1862" s="22"/>
      <c r="Y1862" s="22"/>
      <c r="Z1862" s="22"/>
    </row>
    <row r="1863" spans="21:26" ht="15.75">
      <c r="U1863" s="22"/>
      <c r="V1863" s="22"/>
      <c r="W1863" s="22"/>
      <c r="X1863" s="22"/>
      <c r="Y1863" s="22"/>
      <c r="Z1863" s="22"/>
    </row>
    <row r="1864" spans="21:26" ht="15.75">
      <c r="U1864" s="22"/>
      <c r="V1864" s="22"/>
      <c r="W1864" s="22"/>
      <c r="X1864" s="22"/>
      <c r="Y1864" s="22"/>
      <c r="Z1864" s="22"/>
    </row>
    <row r="1865" spans="21:26" ht="15.75">
      <c r="U1865" s="22"/>
      <c r="V1865" s="22"/>
      <c r="W1865" s="22"/>
      <c r="X1865" s="22"/>
      <c r="Y1865" s="22"/>
      <c r="Z1865" s="22"/>
    </row>
    <row r="1866" spans="21:26" ht="15.75">
      <c r="U1866" s="22"/>
      <c r="V1866" s="22"/>
      <c r="W1866" s="22"/>
      <c r="X1866" s="22"/>
      <c r="Y1866" s="22"/>
      <c r="Z1866" s="22"/>
    </row>
    <row r="1867" spans="21:26" ht="15.75">
      <c r="U1867" s="22"/>
      <c r="V1867" s="22"/>
      <c r="W1867" s="22"/>
      <c r="X1867" s="22"/>
      <c r="Y1867" s="22"/>
      <c r="Z1867" s="22"/>
    </row>
    <row r="1868" spans="21:26" ht="15.75">
      <c r="U1868" s="22"/>
      <c r="V1868" s="22"/>
      <c r="W1868" s="22"/>
      <c r="X1868" s="22"/>
      <c r="Y1868" s="22"/>
      <c r="Z1868" s="22"/>
    </row>
    <row r="1869" spans="21:26" ht="15.75">
      <c r="U1869" s="22"/>
      <c r="V1869" s="22"/>
      <c r="W1869" s="22"/>
      <c r="X1869" s="22"/>
      <c r="Y1869" s="22"/>
      <c r="Z1869" s="22"/>
    </row>
    <row r="1870" spans="21:26" ht="15.75">
      <c r="U1870" s="22"/>
      <c r="V1870" s="22"/>
      <c r="W1870" s="22"/>
      <c r="X1870" s="22"/>
      <c r="Y1870" s="22"/>
      <c r="Z1870" s="22"/>
    </row>
    <row r="1871" spans="21:26" ht="15.75">
      <c r="U1871" s="22"/>
      <c r="V1871" s="22"/>
      <c r="W1871" s="22"/>
      <c r="X1871" s="22"/>
      <c r="Y1871" s="22"/>
      <c r="Z1871" s="22"/>
    </row>
    <row r="1872" spans="2:26" s="64" customFormat="1" ht="15.75">
      <c r="B1872" s="5" t="s">
        <v>327</v>
      </c>
      <c r="U1872" s="22"/>
      <c r="V1872" s="22"/>
      <c r="W1872" s="22"/>
      <c r="X1872" s="22"/>
      <c r="Y1872" s="22"/>
      <c r="Z1872" s="22"/>
    </row>
    <row r="1874" spans="1:22" ht="63.75" customHeight="1">
      <c r="A1874" s="12"/>
      <c r="B1874" s="359" t="s">
        <v>748</v>
      </c>
      <c r="C1874" s="348"/>
      <c r="D1874" s="348"/>
      <c r="E1874" s="348"/>
      <c r="F1874" s="348"/>
      <c r="G1874" s="348"/>
      <c r="H1874" s="348"/>
      <c r="I1874" s="348"/>
      <c r="J1874" s="348"/>
      <c r="K1874" s="348"/>
      <c r="L1874" s="348"/>
      <c r="M1874" s="348"/>
      <c r="N1874" s="334"/>
      <c r="O1874" s="334"/>
      <c r="P1874" s="334"/>
      <c r="Q1874" s="334"/>
      <c r="R1874" s="334"/>
      <c r="S1874" s="334"/>
      <c r="T1874" s="334"/>
      <c r="U1874" s="334"/>
      <c r="V1874" s="334"/>
    </row>
    <row r="1875" spans="2:26" s="152" customFormat="1" ht="15" customHeight="1" hidden="1">
      <c r="B1875" s="368" t="s">
        <v>333</v>
      </c>
      <c r="C1875" s="368"/>
      <c r="D1875" s="368"/>
      <c r="E1875" s="368"/>
      <c r="F1875" s="368"/>
      <c r="G1875" s="368"/>
      <c r="H1875" s="368"/>
      <c r="I1875" s="368"/>
      <c r="J1875" s="368"/>
      <c r="K1875" s="368"/>
      <c r="L1875" s="368"/>
      <c r="M1875" s="368"/>
      <c r="N1875" s="334"/>
      <c r="U1875" s="22"/>
      <c r="V1875" s="22"/>
      <c r="W1875" s="22"/>
      <c r="X1875" s="22"/>
      <c r="Y1875" s="22"/>
      <c r="Z1875" s="22"/>
    </row>
    <row r="1876" spans="2:26" s="152" customFormat="1" ht="15" customHeight="1" hidden="1">
      <c r="B1876" s="55"/>
      <c r="C1876" s="56" t="s">
        <v>312</v>
      </c>
      <c r="D1876" s="56" t="s">
        <v>62</v>
      </c>
      <c r="E1876" s="56" t="s">
        <v>157</v>
      </c>
      <c r="F1876" s="56" t="s">
        <v>63</v>
      </c>
      <c r="G1876" s="56" t="s">
        <v>324</v>
      </c>
      <c r="H1876" s="56" t="s">
        <v>100</v>
      </c>
      <c r="I1876" s="56" t="s">
        <v>97</v>
      </c>
      <c r="J1876" s="56" t="s">
        <v>92</v>
      </c>
      <c r="U1876" s="22"/>
      <c r="V1876" s="22"/>
      <c r="W1876" s="22"/>
      <c r="X1876" s="22"/>
      <c r="Y1876" s="22"/>
      <c r="Z1876" s="22"/>
    </row>
    <row r="1877" spans="2:26" s="152" customFormat="1" ht="15.75" hidden="1">
      <c r="B1877" s="40" t="s">
        <v>53</v>
      </c>
      <c r="C1877" s="49">
        <f>(C791-C812)/100</f>
        <v>0.04</v>
      </c>
      <c r="D1877" s="49">
        <f aca="true" t="shared" si="34" ref="D1877:J1877">(D791-D812)/100</f>
        <v>0.05</v>
      </c>
      <c r="E1877" s="49">
        <f t="shared" si="34"/>
        <v>0.05</v>
      </c>
      <c r="F1877" s="49">
        <f t="shared" si="34"/>
        <v>0.04</v>
      </c>
      <c r="G1877" s="49">
        <f t="shared" si="34"/>
        <v>0.01</v>
      </c>
      <c r="H1877" s="49">
        <f t="shared" si="34"/>
        <v>0.03</v>
      </c>
      <c r="I1877" s="49">
        <f t="shared" si="34"/>
        <v>0.03</v>
      </c>
      <c r="J1877" s="49">
        <f t="shared" si="34"/>
        <v>0.05</v>
      </c>
      <c r="U1877" s="22"/>
      <c r="V1877" s="22"/>
      <c r="W1877" s="22"/>
      <c r="X1877" s="22"/>
      <c r="Y1877" s="22"/>
      <c r="Z1877" s="22"/>
    </row>
    <row r="1878" spans="2:26" s="152" customFormat="1" ht="15.75" hidden="1">
      <c r="B1878" s="40" t="s">
        <v>64</v>
      </c>
      <c r="C1878" s="49">
        <f aca="true" t="shared" si="35" ref="C1878:J1893">(C792-C813)/100</f>
        <v>0.03</v>
      </c>
      <c r="D1878" s="49">
        <f t="shared" si="35"/>
        <v>0.04</v>
      </c>
      <c r="E1878" s="49">
        <f t="shared" si="35"/>
        <v>0.05</v>
      </c>
      <c r="F1878" s="49">
        <f t="shared" si="35"/>
        <v>0.04</v>
      </c>
      <c r="G1878" s="49">
        <f t="shared" si="35"/>
        <v>0</v>
      </c>
      <c r="H1878" s="49">
        <f t="shared" si="35"/>
        <v>0.03</v>
      </c>
      <c r="I1878" s="49">
        <f t="shared" si="35"/>
        <v>0.04</v>
      </c>
      <c r="J1878" s="49">
        <f t="shared" si="35"/>
        <v>0.05</v>
      </c>
      <c r="U1878" s="22"/>
      <c r="V1878" s="22"/>
      <c r="W1878" s="22"/>
      <c r="X1878" s="22"/>
      <c r="Y1878" s="22"/>
      <c r="Z1878" s="22"/>
    </row>
    <row r="1879" spans="2:26" s="152" customFormat="1" ht="15.75" hidden="1">
      <c r="B1879" s="40" t="s">
        <v>65</v>
      </c>
      <c r="C1879" s="49">
        <f t="shared" si="35"/>
        <v>0.03</v>
      </c>
      <c r="D1879" s="49">
        <f t="shared" si="35"/>
        <v>0.03</v>
      </c>
      <c r="E1879" s="49">
        <f t="shared" si="35"/>
        <v>0.03</v>
      </c>
      <c r="F1879" s="49">
        <f t="shared" si="35"/>
        <v>0.03</v>
      </c>
      <c r="G1879" s="49">
        <f t="shared" si="35"/>
        <v>0.03</v>
      </c>
      <c r="H1879" s="49">
        <f t="shared" si="35"/>
        <v>0.02</v>
      </c>
      <c r="I1879" s="49">
        <f t="shared" si="35"/>
        <v>0.02</v>
      </c>
      <c r="J1879" s="49">
        <f t="shared" si="35"/>
        <v>0.04</v>
      </c>
      <c r="U1879" s="22"/>
      <c r="V1879" s="22"/>
      <c r="W1879" s="22"/>
      <c r="X1879" s="22"/>
      <c r="Y1879" s="22"/>
      <c r="Z1879" s="22"/>
    </row>
    <row r="1880" spans="2:26" s="152" customFormat="1" ht="15" customHeight="1" hidden="1">
      <c r="B1880" s="52" t="s">
        <v>34</v>
      </c>
      <c r="C1880" s="49">
        <f t="shared" si="35"/>
        <v>0.04</v>
      </c>
      <c r="D1880" s="49">
        <f t="shared" si="35"/>
        <v>0.03</v>
      </c>
      <c r="E1880" s="49">
        <f t="shared" si="35"/>
        <v>0.03</v>
      </c>
      <c r="F1880" s="49">
        <f t="shared" si="35"/>
        <v>0.07</v>
      </c>
      <c r="G1880" s="49">
        <f t="shared" si="35"/>
        <v>0.33</v>
      </c>
      <c r="H1880" s="49">
        <f t="shared" si="35"/>
        <v>0.01</v>
      </c>
      <c r="I1880" s="49">
        <f t="shared" si="35"/>
        <v>0.08</v>
      </c>
      <c r="J1880" s="49">
        <f t="shared" si="35"/>
        <v>0.07</v>
      </c>
      <c r="U1880" s="22"/>
      <c r="V1880" s="22"/>
      <c r="W1880" s="22"/>
      <c r="X1880" s="22"/>
      <c r="Y1880" s="22"/>
      <c r="Z1880" s="22"/>
    </row>
    <row r="1881" spans="2:26" s="152" customFormat="1" ht="15.75" hidden="1">
      <c r="B1881" s="52" t="s">
        <v>60</v>
      </c>
      <c r="C1881" s="49">
        <f t="shared" si="35"/>
        <v>0.03</v>
      </c>
      <c r="D1881" s="49">
        <f t="shared" si="35"/>
        <v>0.01</v>
      </c>
      <c r="E1881" s="49">
        <f t="shared" si="35"/>
        <v>0.05</v>
      </c>
      <c r="F1881" s="49">
        <f t="shared" si="35"/>
        <v>0.03</v>
      </c>
      <c r="G1881" s="49">
        <f t="shared" si="35"/>
        <v>0.01</v>
      </c>
      <c r="H1881" s="49">
        <f t="shared" si="35"/>
        <v>0.02</v>
      </c>
      <c r="I1881" s="49">
        <f t="shared" si="35"/>
        <v>0.05</v>
      </c>
      <c r="J1881" s="49">
        <f t="shared" si="35"/>
        <v>0.03</v>
      </c>
      <c r="U1881" s="22"/>
      <c r="V1881" s="22"/>
      <c r="W1881" s="22"/>
      <c r="X1881" s="22"/>
      <c r="Y1881" s="22"/>
      <c r="Z1881" s="22"/>
    </row>
    <row r="1882" spans="2:26" s="152" customFormat="1" ht="15.75" hidden="1">
      <c r="B1882" s="52" t="s">
        <v>134</v>
      </c>
      <c r="C1882" s="49">
        <f t="shared" si="35"/>
        <v>0.03</v>
      </c>
      <c r="D1882" s="49">
        <f t="shared" si="35"/>
        <v>0.01</v>
      </c>
      <c r="E1882" s="49">
        <f t="shared" si="35"/>
        <v>0.02</v>
      </c>
      <c r="F1882" s="49">
        <f t="shared" si="35"/>
        <v>0.05</v>
      </c>
      <c r="G1882" s="49">
        <f t="shared" si="35"/>
        <v>0.09</v>
      </c>
      <c r="H1882" s="49">
        <f t="shared" si="35"/>
        <v>0.08</v>
      </c>
      <c r="I1882" s="49">
        <f t="shared" si="35"/>
        <v>0.01</v>
      </c>
      <c r="J1882" s="49">
        <f t="shared" si="35"/>
        <v>0</v>
      </c>
      <c r="U1882" s="22"/>
      <c r="V1882" s="22"/>
      <c r="W1882" s="22"/>
      <c r="X1882" s="22"/>
      <c r="Y1882" s="22"/>
      <c r="Z1882" s="22"/>
    </row>
    <row r="1883" spans="2:26" s="152" customFormat="1" ht="15.75" hidden="1">
      <c r="B1883" s="52" t="s">
        <v>135</v>
      </c>
      <c r="C1883" s="49">
        <f t="shared" si="35"/>
        <v>0.11</v>
      </c>
      <c r="D1883" s="49">
        <f t="shared" si="35"/>
        <v>0.11</v>
      </c>
      <c r="E1883" s="49">
        <f t="shared" si="35"/>
        <v>0.1</v>
      </c>
      <c r="F1883" s="49">
        <f t="shared" si="35"/>
        <v>0.17</v>
      </c>
      <c r="G1883" s="49" t="e">
        <f t="shared" si="35"/>
        <v>#N/A</v>
      </c>
      <c r="H1883" s="49">
        <f t="shared" si="35"/>
        <v>0.09</v>
      </c>
      <c r="I1883" s="49">
        <f t="shared" si="35"/>
        <v>0.14</v>
      </c>
      <c r="J1883" s="49">
        <f t="shared" si="35"/>
        <v>0.12</v>
      </c>
      <c r="U1883" s="22"/>
      <c r="V1883" s="22"/>
      <c r="W1883" s="22"/>
      <c r="X1883" s="22"/>
      <c r="Y1883" s="22"/>
      <c r="Z1883" s="22"/>
    </row>
    <row r="1884" spans="2:26" s="152" customFormat="1" ht="15.75" hidden="1">
      <c r="B1884" s="52" t="s">
        <v>136</v>
      </c>
      <c r="C1884" s="49">
        <f t="shared" si="35"/>
        <v>0.02</v>
      </c>
      <c r="D1884" s="49">
        <f t="shared" si="35"/>
        <v>0.05</v>
      </c>
      <c r="E1884" s="49">
        <f t="shared" si="35"/>
        <v>0.04</v>
      </c>
      <c r="F1884" s="49">
        <f t="shared" si="35"/>
        <v>-0.09</v>
      </c>
      <c r="G1884" s="49">
        <f t="shared" si="35"/>
        <v>-0.02</v>
      </c>
      <c r="H1884" s="49">
        <f t="shared" si="35"/>
        <v>0.03</v>
      </c>
      <c r="I1884" s="49">
        <f t="shared" si="35"/>
        <v>0</v>
      </c>
      <c r="J1884" s="49">
        <f t="shared" si="35"/>
        <v>0.06</v>
      </c>
      <c r="U1884" s="22"/>
      <c r="V1884" s="22"/>
      <c r="W1884" s="22"/>
      <c r="X1884" s="22"/>
      <c r="Y1884" s="22"/>
      <c r="Z1884" s="22"/>
    </row>
    <row r="1885" spans="2:26" s="152" customFormat="1" ht="15.75" hidden="1">
      <c r="B1885" s="52" t="s">
        <v>47</v>
      </c>
      <c r="C1885" s="49">
        <f t="shared" si="35"/>
        <v>0.06</v>
      </c>
      <c r="D1885" s="49">
        <f t="shared" si="35"/>
        <v>0.03</v>
      </c>
      <c r="E1885" s="49">
        <f t="shared" si="35"/>
        <v>0.07</v>
      </c>
      <c r="F1885" s="49">
        <f t="shared" si="35"/>
        <v>0.05</v>
      </c>
      <c r="G1885" s="49">
        <f t="shared" si="35"/>
        <v>-0.02</v>
      </c>
      <c r="H1885" s="49">
        <f t="shared" si="35"/>
        <v>0.06</v>
      </c>
      <c r="I1885" s="49">
        <f t="shared" si="35"/>
        <v>0.05</v>
      </c>
      <c r="J1885" s="49">
        <f t="shared" si="35"/>
        <v>0.07</v>
      </c>
      <c r="U1885" s="22"/>
      <c r="V1885" s="22"/>
      <c r="W1885" s="22"/>
      <c r="X1885" s="22"/>
      <c r="Y1885" s="22"/>
      <c r="Z1885" s="22"/>
    </row>
    <row r="1886" spans="2:26" s="152" customFormat="1" ht="15.75" hidden="1">
      <c r="B1886" s="52" t="s">
        <v>138</v>
      </c>
      <c r="C1886" s="49">
        <f t="shared" si="35"/>
        <v>0.02</v>
      </c>
      <c r="D1886" s="49">
        <f t="shared" si="35"/>
        <v>-0.03</v>
      </c>
      <c r="E1886" s="49">
        <f t="shared" si="35"/>
        <v>0.03</v>
      </c>
      <c r="F1886" s="49">
        <f t="shared" si="35"/>
        <v>0.09</v>
      </c>
      <c r="G1886" s="49">
        <f t="shared" si="35"/>
        <v>-0.06</v>
      </c>
      <c r="H1886" s="49">
        <f t="shared" si="35"/>
        <v>0.01</v>
      </c>
      <c r="I1886" s="49">
        <f t="shared" si="35"/>
        <v>0.03</v>
      </c>
      <c r="J1886" s="49">
        <f t="shared" si="35"/>
        <v>0.02</v>
      </c>
      <c r="U1886" s="22"/>
      <c r="V1886" s="22"/>
      <c r="W1886" s="22"/>
      <c r="X1886" s="22"/>
      <c r="Y1886" s="22"/>
      <c r="Z1886" s="22"/>
    </row>
    <row r="1887" spans="2:26" s="152" customFormat="1" ht="15.75" hidden="1">
      <c r="B1887" s="52" t="s">
        <v>30</v>
      </c>
      <c r="C1887" s="49">
        <f t="shared" si="35"/>
        <v>0.11</v>
      </c>
      <c r="D1887" s="49">
        <f t="shared" si="35"/>
        <v>0.11</v>
      </c>
      <c r="E1887" s="49">
        <f t="shared" si="35"/>
        <v>0.16</v>
      </c>
      <c r="F1887" s="49">
        <f t="shared" si="35"/>
        <v>-0.3</v>
      </c>
      <c r="G1887" s="49" t="e">
        <f t="shared" si="35"/>
        <v>#N/A</v>
      </c>
      <c r="H1887" s="49">
        <f t="shared" si="35"/>
        <v>0.12</v>
      </c>
      <c r="I1887" s="49">
        <f t="shared" si="35"/>
        <v>0.09</v>
      </c>
      <c r="J1887" s="49">
        <f t="shared" si="35"/>
        <v>0.11</v>
      </c>
      <c r="U1887" s="22"/>
      <c r="V1887" s="22"/>
      <c r="W1887" s="22"/>
      <c r="X1887" s="22"/>
      <c r="Y1887" s="22"/>
      <c r="Z1887" s="22"/>
    </row>
    <row r="1888" spans="2:26" s="152" customFormat="1" ht="15.75" hidden="1">
      <c r="B1888" s="52" t="s">
        <v>52</v>
      </c>
      <c r="C1888" s="49">
        <f t="shared" si="35"/>
        <v>-0.01</v>
      </c>
      <c r="D1888" s="49">
        <f t="shared" si="35"/>
        <v>0.02</v>
      </c>
      <c r="E1888" s="49">
        <f t="shared" si="35"/>
        <v>-0.01</v>
      </c>
      <c r="F1888" s="49">
        <f t="shared" si="35"/>
        <v>-0.04</v>
      </c>
      <c r="G1888" s="49">
        <f t="shared" si="35"/>
        <v>0.56</v>
      </c>
      <c r="H1888" s="49">
        <f t="shared" si="35"/>
        <v>-0.04</v>
      </c>
      <c r="I1888" s="49">
        <f t="shared" si="35"/>
        <v>0.03</v>
      </c>
      <c r="J1888" s="49">
        <f t="shared" si="35"/>
        <v>-0.07</v>
      </c>
      <c r="U1888" s="22"/>
      <c r="V1888" s="22"/>
      <c r="W1888" s="22"/>
      <c r="X1888" s="22"/>
      <c r="Y1888" s="22"/>
      <c r="Z1888" s="22"/>
    </row>
    <row r="1889" spans="2:26" s="152" customFormat="1" ht="15.75" hidden="1">
      <c r="B1889" s="52" t="s">
        <v>141</v>
      </c>
      <c r="C1889" s="49">
        <f t="shared" si="35"/>
        <v>0.04</v>
      </c>
      <c r="D1889" s="49">
        <f t="shared" si="35"/>
        <v>0.09</v>
      </c>
      <c r="E1889" s="49">
        <f t="shared" si="35"/>
        <v>0.06</v>
      </c>
      <c r="F1889" s="49">
        <f t="shared" si="35"/>
        <v>0.03</v>
      </c>
      <c r="G1889" s="49">
        <f t="shared" si="35"/>
        <v>0.09</v>
      </c>
      <c r="H1889" s="49">
        <f t="shared" si="35"/>
        <v>0.06</v>
      </c>
      <c r="I1889" s="49">
        <f t="shared" si="35"/>
        <v>0.01</v>
      </c>
      <c r="J1889" s="49">
        <f t="shared" si="35"/>
        <v>0.07</v>
      </c>
      <c r="U1889" s="22"/>
      <c r="V1889" s="22"/>
      <c r="W1889" s="22"/>
      <c r="X1889" s="22"/>
      <c r="Y1889" s="22"/>
      <c r="Z1889" s="22"/>
    </row>
    <row r="1890" spans="2:26" s="152" customFormat="1" ht="15.75" hidden="1">
      <c r="B1890" s="52" t="s">
        <v>142</v>
      </c>
      <c r="C1890" s="49">
        <f t="shared" si="35"/>
        <v>0.07</v>
      </c>
      <c r="D1890" s="49">
        <f t="shared" si="35"/>
        <v>0.08</v>
      </c>
      <c r="E1890" s="49">
        <f t="shared" si="35"/>
        <v>0.05</v>
      </c>
      <c r="F1890" s="49">
        <f t="shared" si="35"/>
        <v>0.11</v>
      </c>
      <c r="G1890" s="49">
        <f t="shared" si="35"/>
        <v>-0.1</v>
      </c>
      <c r="H1890" s="49">
        <f t="shared" si="35"/>
        <v>0.04</v>
      </c>
      <c r="I1890" s="49">
        <f t="shared" si="35"/>
        <v>0.08</v>
      </c>
      <c r="J1890" s="49">
        <f t="shared" si="35"/>
        <v>0.07</v>
      </c>
      <c r="U1890" s="22"/>
      <c r="V1890" s="22"/>
      <c r="W1890" s="22"/>
      <c r="X1890" s="22"/>
      <c r="Y1890" s="22"/>
      <c r="Z1890" s="22"/>
    </row>
    <row r="1891" spans="2:26" s="152" customFormat="1" ht="15.75" hidden="1">
      <c r="B1891" s="52" t="s">
        <v>143</v>
      </c>
      <c r="C1891" s="49">
        <f t="shared" si="35"/>
        <v>-0.02</v>
      </c>
      <c r="D1891" s="49">
        <f t="shared" si="35"/>
        <v>-0.01</v>
      </c>
      <c r="E1891" s="49">
        <f t="shared" si="35"/>
        <v>0.03</v>
      </c>
      <c r="F1891" s="49">
        <f t="shared" si="35"/>
        <v>0</v>
      </c>
      <c r="G1891" s="49">
        <f t="shared" si="35"/>
        <v>-0.01</v>
      </c>
      <c r="H1891" s="49">
        <f t="shared" si="35"/>
        <v>-0.02</v>
      </c>
      <c r="I1891" s="49">
        <f t="shared" si="35"/>
        <v>0</v>
      </c>
      <c r="J1891" s="49">
        <f t="shared" si="35"/>
        <v>-0.01</v>
      </c>
      <c r="U1891" s="22"/>
      <c r="V1891" s="22"/>
      <c r="W1891" s="22"/>
      <c r="X1891" s="22"/>
      <c r="Y1891" s="22"/>
      <c r="Z1891" s="22"/>
    </row>
    <row r="1892" spans="2:26" s="152" customFormat="1" ht="15.75" hidden="1">
      <c r="B1892" s="52" t="s">
        <v>144</v>
      </c>
      <c r="C1892" s="49">
        <f t="shared" si="35"/>
        <v>0.03</v>
      </c>
      <c r="D1892" s="49">
        <f t="shared" si="35"/>
        <v>0.08</v>
      </c>
      <c r="E1892" s="49">
        <f t="shared" si="35"/>
        <v>0.05</v>
      </c>
      <c r="F1892" s="49">
        <f t="shared" si="35"/>
        <v>0.01</v>
      </c>
      <c r="G1892" s="49">
        <f t="shared" si="35"/>
        <v>-0.04</v>
      </c>
      <c r="H1892" s="49">
        <f t="shared" si="35"/>
        <v>0.01</v>
      </c>
      <c r="I1892" s="49">
        <f t="shared" si="35"/>
        <v>0.05</v>
      </c>
      <c r="J1892" s="49">
        <f t="shared" si="35"/>
        <v>0</v>
      </c>
      <c r="U1892" s="22"/>
      <c r="V1892" s="22"/>
      <c r="W1892" s="22"/>
      <c r="X1892" s="22"/>
      <c r="Y1892" s="22"/>
      <c r="Z1892" s="22"/>
    </row>
    <row r="1893" spans="2:26" s="152" customFormat="1" ht="15.75" hidden="1">
      <c r="B1893" s="52" t="s">
        <v>145</v>
      </c>
      <c r="C1893" s="49">
        <f t="shared" si="35"/>
        <v>0.04</v>
      </c>
      <c r="D1893" s="49">
        <f t="shared" si="35"/>
        <v>0.13</v>
      </c>
      <c r="E1893" s="49">
        <f t="shared" si="35"/>
        <v>0.06</v>
      </c>
      <c r="F1893" s="49">
        <f t="shared" si="35"/>
        <v>0</v>
      </c>
      <c r="G1893" s="49">
        <f t="shared" si="35"/>
        <v>0.14</v>
      </c>
      <c r="H1893" s="49">
        <f t="shared" si="35"/>
        <v>0</v>
      </c>
      <c r="I1893" s="49">
        <f t="shared" si="35"/>
        <v>0.07</v>
      </c>
      <c r="J1893" s="49">
        <f t="shared" si="35"/>
        <v>0.07</v>
      </c>
      <c r="U1893" s="22"/>
      <c r="V1893" s="22"/>
      <c r="W1893" s="22"/>
      <c r="X1893" s="22"/>
      <c r="Y1893" s="22"/>
      <c r="Z1893" s="22"/>
    </row>
    <row r="1894" spans="21:26" s="152" customFormat="1" ht="15.75" hidden="1">
      <c r="U1894" s="22"/>
      <c r="V1894" s="22"/>
      <c r="W1894" s="22"/>
      <c r="X1894" s="22"/>
      <c r="Y1894" s="22"/>
      <c r="Z1894" s="22"/>
    </row>
    <row r="1895" spans="21:26" s="152" customFormat="1" ht="15.75" hidden="1">
      <c r="U1895" s="22"/>
      <c r="V1895" s="22"/>
      <c r="W1895" s="22"/>
      <c r="X1895" s="22"/>
      <c r="Y1895" s="22"/>
      <c r="Z1895" s="22"/>
    </row>
    <row r="1896" spans="21:26" s="152" customFormat="1" ht="15.75" hidden="1">
      <c r="U1896" s="22"/>
      <c r="V1896" s="22"/>
      <c r="W1896" s="22"/>
      <c r="X1896" s="22"/>
      <c r="Y1896" s="22"/>
      <c r="Z1896" s="22"/>
    </row>
    <row r="1897" spans="21:26" s="152" customFormat="1" ht="15.75" hidden="1">
      <c r="U1897" s="22"/>
      <c r="V1897" s="22"/>
      <c r="W1897" s="22"/>
      <c r="X1897" s="22"/>
      <c r="Y1897" s="22"/>
      <c r="Z1897" s="22"/>
    </row>
    <row r="1898" spans="21:26" s="152" customFormat="1" ht="15.75" hidden="1">
      <c r="U1898" s="22"/>
      <c r="V1898" s="22"/>
      <c r="W1898" s="22"/>
      <c r="X1898" s="22"/>
      <c r="Y1898" s="22"/>
      <c r="Z1898" s="22"/>
    </row>
    <row r="1899" spans="21:26" s="152" customFormat="1" ht="15.75" hidden="1">
      <c r="U1899" s="22"/>
      <c r="V1899" s="22"/>
      <c r="W1899" s="22"/>
      <c r="X1899" s="22"/>
      <c r="Y1899" s="22"/>
      <c r="Z1899" s="22"/>
    </row>
    <row r="1900" spans="21:26" s="152" customFormat="1" ht="15.75" hidden="1">
      <c r="U1900" s="22"/>
      <c r="V1900" s="22"/>
      <c r="W1900" s="22"/>
      <c r="X1900" s="22"/>
      <c r="Y1900" s="22"/>
      <c r="Z1900" s="22"/>
    </row>
    <row r="1901" spans="21:26" s="152" customFormat="1" ht="15.75" hidden="1">
      <c r="U1901" s="22"/>
      <c r="V1901" s="22"/>
      <c r="W1901" s="22"/>
      <c r="X1901" s="22"/>
      <c r="Y1901" s="22"/>
      <c r="Z1901" s="22"/>
    </row>
    <row r="1902" spans="21:26" s="152" customFormat="1" ht="15.75" hidden="1">
      <c r="U1902" s="22"/>
      <c r="V1902" s="22"/>
      <c r="W1902" s="22"/>
      <c r="X1902" s="22"/>
      <c r="Y1902" s="22"/>
      <c r="Z1902" s="22"/>
    </row>
    <row r="1903" spans="21:26" s="152" customFormat="1" ht="15.75" hidden="1">
      <c r="U1903" s="22"/>
      <c r="V1903" s="22"/>
      <c r="W1903" s="22"/>
      <c r="X1903" s="22"/>
      <c r="Y1903" s="22"/>
      <c r="Z1903" s="22"/>
    </row>
    <row r="1904" spans="21:26" s="152" customFormat="1" ht="15.75" hidden="1">
      <c r="U1904" s="22"/>
      <c r="V1904" s="22"/>
      <c r="W1904" s="22"/>
      <c r="X1904" s="22"/>
      <c r="Y1904" s="22"/>
      <c r="Z1904" s="22"/>
    </row>
    <row r="1905" spans="21:26" s="152" customFormat="1" ht="15.75" hidden="1">
      <c r="U1905" s="22"/>
      <c r="V1905" s="22"/>
      <c r="W1905" s="22"/>
      <c r="X1905" s="22"/>
      <c r="Y1905" s="22"/>
      <c r="Z1905" s="22"/>
    </row>
    <row r="1906" spans="21:26" s="152" customFormat="1" ht="15.75" hidden="1">
      <c r="U1906" s="22"/>
      <c r="V1906" s="22"/>
      <c r="W1906" s="22"/>
      <c r="X1906" s="22"/>
      <c r="Y1906" s="22"/>
      <c r="Z1906" s="22"/>
    </row>
    <row r="1907" spans="21:26" s="152" customFormat="1" ht="15.75" hidden="1">
      <c r="U1907" s="22"/>
      <c r="V1907" s="22"/>
      <c r="W1907" s="22"/>
      <c r="X1907" s="22"/>
      <c r="Y1907" s="22"/>
      <c r="Z1907" s="22"/>
    </row>
    <row r="1908" spans="21:26" s="152" customFormat="1" ht="15.75" hidden="1">
      <c r="U1908" s="22"/>
      <c r="V1908" s="22"/>
      <c r="W1908" s="22"/>
      <c r="X1908" s="22"/>
      <c r="Y1908" s="22"/>
      <c r="Z1908" s="22"/>
    </row>
    <row r="1909" spans="21:26" s="152" customFormat="1" ht="15.75" hidden="1">
      <c r="U1909" s="22"/>
      <c r="V1909" s="22"/>
      <c r="W1909" s="22"/>
      <c r="X1909" s="22"/>
      <c r="Y1909" s="22"/>
      <c r="Z1909" s="22"/>
    </row>
    <row r="1910" spans="21:26" s="152" customFormat="1" ht="15.75" hidden="1">
      <c r="U1910" s="22"/>
      <c r="V1910" s="22"/>
      <c r="W1910" s="22"/>
      <c r="X1910" s="22"/>
      <c r="Y1910" s="22"/>
      <c r="Z1910" s="22"/>
    </row>
    <row r="1911" spans="21:26" s="152" customFormat="1" ht="15.75" hidden="1">
      <c r="U1911" s="22"/>
      <c r="V1911" s="22"/>
      <c r="W1911" s="22"/>
      <c r="X1911" s="22"/>
      <c r="Y1911" s="22"/>
      <c r="Z1911" s="22"/>
    </row>
    <row r="1912" spans="21:26" s="152" customFormat="1" ht="15.75" hidden="1">
      <c r="U1912" s="22"/>
      <c r="V1912" s="22"/>
      <c r="W1912" s="22"/>
      <c r="X1912" s="22"/>
      <c r="Y1912" s="22"/>
      <c r="Z1912" s="22"/>
    </row>
    <row r="1913" spans="2:26" s="152" customFormat="1" ht="15.75" hidden="1">
      <c r="B1913" s="5" t="s">
        <v>330</v>
      </c>
      <c r="U1913" s="22"/>
      <c r="V1913" s="22"/>
      <c r="W1913" s="22"/>
      <c r="X1913" s="22"/>
      <c r="Y1913" s="22"/>
      <c r="Z1913" s="22"/>
    </row>
    <row r="1914" spans="2:26" s="152" customFormat="1" ht="15.75">
      <c r="B1914" s="5"/>
      <c r="U1914" s="22"/>
      <c r="V1914" s="22"/>
      <c r="W1914" s="22"/>
      <c r="X1914" s="22"/>
      <c r="Y1914" s="22"/>
      <c r="Z1914" s="22"/>
    </row>
    <row r="1915" ht="15.75">
      <c r="B1915" s="118" t="s">
        <v>502</v>
      </c>
    </row>
    <row r="1916" ht="15.75" hidden="1">
      <c r="B1916" s="152" t="s">
        <v>334</v>
      </c>
    </row>
    <row r="1917" spans="2:26" ht="15" customHeight="1" hidden="1">
      <c r="B1917" s="57"/>
      <c r="C1917" s="11" t="s">
        <v>312</v>
      </c>
      <c r="D1917" s="11" t="s">
        <v>62</v>
      </c>
      <c r="E1917" s="11" t="s">
        <v>157</v>
      </c>
      <c r="F1917" s="11" t="s">
        <v>63</v>
      </c>
      <c r="G1917" s="11" t="s">
        <v>324</v>
      </c>
      <c r="H1917" s="11" t="s">
        <v>100</v>
      </c>
      <c r="I1917" s="11" t="s">
        <v>97</v>
      </c>
      <c r="J1917" s="11" t="s">
        <v>92</v>
      </c>
      <c r="U1917" s="22"/>
      <c r="V1917" s="22"/>
      <c r="W1917" s="22"/>
      <c r="X1917" s="22"/>
      <c r="Y1917" s="22"/>
      <c r="Z1917" s="22"/>
    </row>
    <row r="1918" spans="2:26" ht="15.75" hidden="1">
      <c r="B1918" s="44" t="s">
        <v>53</v>
      </c>
      <c r="C1918" s="33">
        <v>0.0364</v>
      </c>
      <c r="D1918" s="33">
        <v>0.0461</v>
      </c>
      <c r="E1918" s="33">
        <v>0.0471</v>
      </c>
      <c r="F1918" s="33">
        <v>0.0343</v>
      </c>
      <c r="G1918" s="33">
        <v>0.0279</v>
      </c>
      <c r="H1918" s="33">
        <v>0.0325</v>
      </c>
      <c r="I1918" s="33">
        <v>0.0414</v>
      </c>
      <c r="J1918" s="33">
        <v>0.0464</v>
      </c>
      <c r="K1918" s="80"/>
      <c r="L1918" s="80"/>
      <c r="M1918" s="80"/>
      <c r="N1918" s="80"/>
      <c r="O1918" s="80"/>
      <c r="P1918" s="80"/>
      <c r="U1918" s="22"/>
      <c r="V1918" s="22"/>
      <c r="W1918" s="22"/>
      <c r="X1918" s="22"/>
      <c r="Y1918" s="22"/>
      <c r="Z1918" s="22"/>
    </row>
    <row r="1919" spans="2:26" ht="15.75" hidden="1">
      <c r="B1919" s="44" t="s">
        <v>64</v>
      </c>
      <c r="C1919" s="33">
        <v>0.0368</v>
      </c>
      <c r="D1919" s="33">
        <v>0.0457</v>
      </c>
      <c r="E1919" s="33">
        <v>0.0504</v>
      </c>
      <c r="F1919" s="33">
        <v>0.0364</v>
      </c>
      <c r="G1919" s="33">
        <v>0.0289</v>
      </c>
      <c r="H1919" s="33">
        <v>0.0343</v>
      </c>
      <c r="I1919" s="33">
        <v>0.0407</v>
      </c>
      <c r="J1919" s="33">
        <v>0.0482</v>
      </c>
      <c r="K1919" s="80"/>
      <c r="L1919" s="80"/>
      <c r="M1919" s="80"/>
      <c r="N1919" s="80"/>
      <c r="O1919" s="80"/>
      <c r="P1919" s="80"/>
      <c r="U1919" s="22"/>
      <c r="V1919" s="22"/>
      <c r="W1919" s="22"/>
      <c r="X1919" s="22"/>
      <c r="Y1919" s="22"/>
      <c r="Z1919" s="22"/>
    </row>
    <row r="1920" spans="2:26" ht="15.75" hidden="1">
      <c r="B1920" s="44" t="s">
        <v>65</v>
      </c>
      <c r="C1920" s="33">
        <v>0.0357</v>
      </c>
      <c r="D1920" s="33">
        <v>0.0418</v>
      </c>
      <c r="E1920" s="33">
        <v>0.0446</v>
      </c>
      <c r="F1920" s="33">
        <v>0.0361</v>
      </c>
      <c r="G1920" s="33">
        <v>0.0329</v>
      </c>
      <c r="H1920" s="33">
        <v>0.0282</v>
      </c>
      <c r="I1920" s="33">
        <v>0.0407</v>
      </c>
      <c r="J1920" s="33">
        <v>0.0436</v>
      </c>
      <c r="K1920" s="80"/>
      <c r="L1920" s="80"/>
      <c r="M1920" s="80"/>
      <c r="N1920" s="80"/>
      <c r="O1920" s="80"/>
      <c r="P1920" s="80"/>
      <c r="U1920" s="22"/>
      <c r="V1920" s="22"/>
      <c r="W1920" s="22"/>
      <c r="X1920" s="22"/>
      <c r="Y1920" s="22"/>
      <c r="Z1920" s="22"/>
    </row>
    <row r="1921" spans="2:26" ht="15" customHeight="1" hidden="1">
      <c r="B1921" s="58" t="s">
        <v>34</v>
      </c>
      <c r="C1921" s="33">
        <v>0.05</v>
      </c>
      <c r="D1921" s="33">
        <v>0.0614</v>
      </c>
      <c r="E1921" s="33">
        <v>0.0586</v>
      </c>
      <c r="F1921" s="33">
        <v>0.0593</v>
      </c>
      <c r="G1921" s="33">
        <v>0.0596</v>
      </c>
      <c r="H1921" s="33">
        <v>0.0511</v>
      </c>
      <c r="I1921" s="33">
        <v>0.05</v>
      </c>
      <c r="J1921" s="33">
        <v>0.0514</v>
      </c>
      <c r="K1921" s="80"/>
      <c r="L1921" s="80"/>
      <c r="M1921" s="80"/>
      <c r="N1921" s="80"/>
      <c r="O1921" s="80"/>
      <c r="P1921" s="80"/>
      <c r="U1921" s="22"/>
      <c r="V1921" s="22"/>
      <c r="W1921" s="22"/>
      <c r="X1921" s="22"/>
      <c r="Y1921" s="22"/>
      <c r="Z1921" s="22"/>
    </row>
    <row r="1922" spans="2:26" ht="15.75" hidden="1">
      <c r="B1922" s="58" t="s">
        <v>60</v>
      </c>
      <c r="C1922" s="33">
        <v>0.0511</v>
      </c>
      <c r="D1922" s="33">
        <v>0.0461</v>
      </c>
      <c r="E1922" s="33">
        <v>0.0557</v>
      </c>
      <c r="F1922" s="33">
        <v>0.0457</v>
      </c>
      <c r="G1922" s="33">
        <v>0.0196</v>
      </c>
      <c r="H1922" s="33">
        <v>0.0489</v>
      </c>
      <c r="I1922" s="33">
        <v>0.0532</v>
      </c>
      <c r="J1922" s="33">
        <v>0.0536</v>
      </c>
      <c r="K1922" s="80"/>
      <c r="L1922" s="80"/>
      <c r="M1922" s="80"/>
      <c r="N1922" s="80"/>
      <c r="O1922" s="80"/>
      <c r="P1922" s="80"/>
      <c r="U1922" s="22"/>
      <c r="V1922" s="22"/>
      <c r="W1922" s="22"/>
      <c r="X1922" s="22"/>
      <c r="Y1922" s="22"/>
      <c r="Z1922" s="22"/>
    </row>
    <row r="1923" spans="2:26" ht="15.75" hidden="1">
      <c r="B1923" s="58" t="s">
        <v>134</v>
      </c>
      <c r="C1923" s="33">
        <v>0.0334</v>
      </c>
      <c r="D1923" s="33">
        <v>0.0389</v>
      </c>
      <c r="E1923" s="33">
        <v>0.06</v>
      </c>
      <c r="F1923" s="33">
        <v>0.0357</v>
      </c>
      <c r="G1923" s="33">
        <v>0.0264</v>
      </c>
      <c r="H1923" s="33">
        <v>0.0325</v>
      </c>
      <c r="I1923" s="33">
        <v>0.0386</v>
      </c>
      <c r="J1923" s="33">
        <v>0.0504</v>
      </c>
      <c r="K1923" s="80"/>
      <c r="L1923" s="80"/>
      <c r="M1923" s="80"/>
      <c r="N1923" s="80"/>
      <c r="O1923" s="80"/>
      <c r="P1923" s="80"/>
      <c r="U1923" s="22"/>
      <c r="V1923" s="22"/>
      <c r="W1923" s="22"/>
      <c r="X1923" s="22"/>
      <c r="Y1923" s="22"/>
      <c r="Z1923" s="22"/>
    </row>
    <row r="1924" spans="2:26" ht="15.75" hidden="1">
      <c r="B1924" s="58" t="s">
        <v>135</v>
      </c>
      <c r="C1924" s="33">
        <v>0.0318</v>
      </c>
      <c r="D1924" s="33">
        <v>0.0504</v>
      </c>
      <c r="E1924" s="33">
        <v>0.0396</v>
      </c>
      <c r="F1924" s="33">
        <v>0.0082</v>
      </c>
      <c r="G1924" s="33" t="e">
        <f>NA()</f>
        <v>#N/A</v>
      </c>
      <c r="H1924" s="33">
        <v>0.0207</v>
      </c>
      <c r="I1924" s="33">
        <v>0.0404</v>
      </c>
      <c r="J1924" s="33">
        <v>0.0471</v>
      </c>
      <c r="K1924" s="80"/>
      <c r="L1924" s="80"/>
      <c r="M1924" s="80"/>
      <c r="N1924" s="80"/>
      <c r="O1924" s="80"/>
      <c r="P1924" s="80"/>
      <c r="U1924" s="22"/>
      <c r="V1924" s="22"/>
      <c r="W1924" s="22"/>
      <c r="X1924" s="22"/>
      <c r="Y1924" s="22"/>
      <c r="Z1924" s="22"/>
    </row>
    <row r="1925" spans="2:26" ht="15.75" hidden="1">
      <c r="B1925" s="58" t="s">
        <v>136</v>
      </c>
      <c r="C1925" s="33">
        <v>0.0261</v>
      </c>
      <c r="D1925" s="33">
        <v>0.04</v>
      </c>
      <c r="E1925" s="33">
        <v>0.0318</v>
      </c>
      <c r="F1925" s="33">
        <v>0.0236</v>
      </c>
      <c r="G1925" s="33">
        <v>0.0161</v>
      </c>
      <c r="H1925" s="33">
        <v>0.0264</v>
      </c>
      <c r="I1925" s="33">
        <v>0.0257</v>
      </c>
      <c r="J1925" s="33">
        <v>0.0329</v>
      </c>
      <c r="K1925" s="80"/>
      <c r="L1925" s="80"/>
      <c r="M1925" s="80"/>
      <c r="N1925" s="80"/>
      <c r="O1925" s="80"/>
      <c r="P1925" s="80"/>
      <c r="U1925" s="22"/>
      <c r="V1925" s="22"/>
      <c r="W1925" s="22"/>
      <c r="X1925" s="22"/>
      <c r="Y1925" s="22"/>
      <c r="Z1925" s="22"/>
    </row>
    <row r="1926" spans="2:26" ht="15.75" hidden="1">
      <c r="B1926" s="58" t="s">
        <v>47</v>
      </c>
      <c r="C1926" s="33">
        <v>0.0343</v>
      </c>
      <c r="D1926" s="33">
        <v>0.0332</v>
      </c>
      <c r="E1926" s="33">
        <v>0.0439</v>
      </c>
      <c r="F1926" s="33">
        <v>0.0275</v>
      </c>
      <c r="G1926" s="33">
        <v>0.0182</v>
      </c>
      <c r="H1926" s="33">
        <v>0.0279</v>
      </c>
      <c r="I1926" s="33">
        <v>0.0396</v>
      </c>
      <c r="J1926" s="33">
        <v>0.0464</v>
      </c>
      <c r="K1926" s="80"/>
      <c r="L1926" s="80"/>
      <c r="M1926" s="80"/>
      <c r="N1926" s="80"/>
      <c r="O1926" s="80"/>
      <c r="P1926" s="80"/>
      <c r="U1926" s="22"/>
      <c r="V1926" s="22"/>
      <c r="W1926" s="22"/>
      <c r="X1926" s="22"/>
      <c r="Y1926" s="22"/>
      <c r="Z1926" s="22"/>
    </row>
    <row r="1927" spans="2:26" ht="15.75" hidden="1">
      <c r="B1927" s="58" t="s">
        <v>138</v>
      </c>
      <c r="C1927" s="33">
        <v>0.0332</v>
      </c>
      <c r="D1927" s="33">
        <v>0.0429</v>
      </c>
      <c r="E1927" s="33">
        <v>0.0479</v>
      </c>
      <c r="F1927" s="33">
        <v>0.0264</v>
      </c>
      <c r="G1927" s="33">
        <v>0.035</v>
      </c>
      <c r="H1927" s="33">
        <v>0.0357</v>
      </c>
      <c r="I1927" s="33">
        <v>0.0325</v>
      </c>
      <c r="J1927" s="33">
        <v>0.0439</v>
      </c>
      <c r="K1927" s="80"/>
      <c r="L1927" s="80"/>
      <c r="M1927" s="80"/>
      <c r="N1927" s="80"/>
      <c r="O1927" s="80"/>
      <c r="P1927" s="80"/>
      <c r="U1927" s="22"/>
      <c r="V1927" s="22"/>
      <c r="W1927" s="22"/>
      <c r="X1927" s="22"/>
      <c r="Y1927" s="22"/>
      <c r="Z1927" s="22"/>
    </row>
    <row r="1928" spans="2:26" ht="15.75" hidden="1">
      <c r="B1928" s="58" t="s">
        <v>139</v>
      </c>
      <c r="C1928" s="33">
        <v>0.0486</v>
      </c>
      <c r="D1928" s="33">
        <v>0.0507</v>
      </c>
      <c r="E1928" s="33">
        <v>0.043</v>
      </c>
      <c r="F1928" s="33">
        <v>0.0507</v>
      </c>
      <c r="G1928" s="33" t="e">
        <f>NA()</f>
        <v>#N/A</v>
      </c>
      <c r="H1928" s="33">
        <v>0.0414</v>
      </c>
      <c r="I1928" s="33">
        <v>0.0532</v>
      </c>
      <c r="J1928" s="33">
        <v>0.0475</v>
      </c>
      <c r="K1928" s="80"/>
      <c r="L1928" s="80"/>
      <c r="M1928" s="80"/>
      <c r="N1928" s="80"/>
      <c r="O1928" s="80"/>
      <c r="P1928" s="80"/>
      <c r="U1928" s="22"/>
      <c r="V1928" s="22"/>
      <c r="W1928" s="22"/>
      <c r="X1928" s="22"/>
      <c r="Y1928" s="22"/>
      <c r="Z1928" s="22"/>
    </row>
    <row r="1929" spans="2:26" ht="15.75" hidden="1">
      <c r="B1929" s="58" t="s">
        <v>52</v>
      </c>
      <c r="C1929" s="33">
        <v>0.03</v>
      </c>
      <c r="D1929" s="33">
        <v>0.0621</v>
      </c>
      <c r="E1929" s="33">
        <v>0.0646</v>
      </c>
      <c r="F1929" s="33">
        <v>0.0236</v>
      </c>
      <c r="G1929" s="33">
        <v>0.145</v>
      </c>
      <c r="H1929" s="33">
        <v>0.0368</v>
      </c>
      <c r="I1929" s="33">
        <v>0.0236</v>
      </c>
      <c r="J1929" s="33">
        <v>0.0511</v>
      </c>
      <c r="K1929" s="80"/>
      <c r="L1929" s="80"/>
      <c r="M1929" s="80"/>
      <c r="N1929" s="80"/>
      <c r="O1929" s="80"/>
      <c r="P1929" s="80"/>
      <c r="U1929" s="22"/>
      <c r="V1929" s="22"/>
      <c r="W1929" s="22"/>
      <c r="X1929" s="22"/>
      <c r="Y1929" s="22"/>
      <c r="Z1929" s="22"/>
    </row>
    <row r="1930" spans="2:26" ht="15.75" hidden="1">
      <c r="B1930" s="58" t="s">
        <v>141</v>
      </c>
      <c r="C1930" s="33">
        <v>0.035</v>
      </c>
      <c r="D1930" s="33">
        <v>0.0357</v>
      </c>
      <c r="E1930" s="33">
        <v>0.0564</v>
      </c>
      <c r="F1930" s="33">
        <v>0.0371</v>
      </c>
      <c r="G1930" s="33">
        <v>0.0282</v>
      </c>
      <c r="H1930" s="33">
        <v>0.0214</v>
      </c>
      <c r="I1930" s="33">
        <v>0.0489</v>
      </c>
      <c r="J1930" s="33">
        <v>0.0482</v>
      </c>
      <c r="K1930" s="80"/>
      <c r="L1930" s="80"/>
      <c r="M1930" s="80"/>
      <c r="N1930" s="80"/>
      <c r="O1930" s="80"/>
      <c r="P1930" s="80"/>
      <c r="U1930" s="22"/>
      <c r="V1930" s="22"/>
      <c r="W1930" s="22"/>
      <c r="X1930" s="22"/>
      <c r="Y1930" s="22"/>
      <c r="Z1930" s="22"/>
    </row>
    <row r="1931" spans="2:26" ht="15.75" hidden="1">
      <c r="B1931" s="58" t="s">
        <v>142</v>
      </c>
      <c r="C1931" s="33">
        <v>0.0357</v>
      </c>
      <c r="D1931" s="33">
        <v>0.0407</v>
      </c>
      <c r="E1931" s="33">
        <v>0.0468</v>
      </c>
      <c r="F1931" s="33">
        <v>0.0425</v>
      </c>
      <c r="G1931" s="33">
        <v>0.0375</v>
      </c>
      <c r="H1931" s="33">
        <v>0.0325</v>
      </c>
      <c r="I1931" s="33">
        <v>0.0382</v>
      </c>
      <c r="J1931" s="33">
        <v>0.0461</v>
      </c>
      <c r="K1931" s="80"/>
      <c r="L1931" s="80"/>
      <c r="M1931" s="80"/>
      <c r="N1931" s="80"/>
      <c r="O1931" s="80"/>
      <c r="P1931" s="80"/>
      <c r="U1931" s="22"/>
      <c r="V1931" s="22"/>
      <c r="W1931" s="22"/>
      <c r="X1931" s="22"/>
      <c r="Y1931" s="22"/>
      <c r="Z1931" s="22"/>
    </row>
    <row r="1932" spans="2:26" ht="15.75" hidden="1">
      <c r="B1932" s="58" t="s">
        <v>143</v>
      </c>
      <c r="C1932" s="33">
        <v>0.0225</v>
      </c>
      <c r="D1932" s="33">
        <v>0.0425</v>
      </c>
      <c r="E1932" s="33">
        <v>0.0464</v>
      </c>
      <c r="F1932" s="33">
        <v>0.0257</v>
      </c>
      <c r="G1932" s="33">
        <v>0.0125</v>
      </c>
      <c r="H1932" s="33">
        <v>0.0186</v>
      </c>
      <c r="I1932" s="33">
        <v>0.0261</v>
      </c>
      <c r="J1932" s="33">
        <v>0.0386</v>
      </c>
      <c r="K1932" s="80"/>
      <c r="L1932" s="80"/>
      <c r="M1932" s="80"/>
      <c r="N1932" s="80"/>
      <c r="O1932" s="80"/>
      <c r="P1932" s="80"/>
      <c r="U1932" s="22"/>
      <c r="V1932" s="22"/>
      <c r="W1932" s="22"/>
      <c r="X1932" s="22"/>
      <c r="Y1932" s="22"/>
      <c r="Z1932" s="22"/>
    </row>
    <row r="1933" spans="2:26" ht="15.75" hidden="1">
      <c r="B1933" s="58" t="s">
        <v>144</v>
      </c>
      <c r="C1933" s="33">
        <v>0.0318</v>
      </c>
      <c r="D1933" s="33">
        <v>0.0564</v>
      </c>
      <c r="E1933" s="33">
        <v>0.0557</v>
      </c>
      <c r="F1933" s="33">
        <v>0.03</v>
      </c>
      <c r="G1933" s="33">
        <v>0.0279</v>
      </c>
      <c r="H1933" s="33">
        <v>0.03</v>
      </c>
      <c r="I1933" s="33">
        <v>0.0318</v>
      </c>
      <c r="J1933" s="33">
        <v>0.0489</v>
      </c>
      <c r="K1933" s="80"/>
      <c r="L1933" s="80"/>
      <c r="M1933" s="80"/>
      <c r="N1933" s="80"/>
      <c r="O1933" s="80"/>
      <c r="P1933" s="80"/>
      <c r="U1933" s="22"/>
      <c r="V1933" s="22"/>
      <c r="W1933" s="22"/>
      <c r="X1933" s="22"/>
      <c r="Y1933" s="22"/>
      <c r="Z1933" s="22"/>
    </row>
    <row r="1934" spans="2:26" ht="15.75" hidden="1">
      <c r="B1934" s="58" t="s">
        <v>145</v>
      </c>
      <c r="C1934" s="33">
        <v>0.0321</v>
      </c>
      <c r="D1934" s="33">
        <v>0.0429</v>
      </c>
      <c r="E1934" s="33">
        <v>0.0664</v>
      </c>
      <c r="F1934" s="33">
        <v>0.0318</v>
      </c>
      <c r="G1934" s="33">
        <v>0.0175</v>
      </c>
      <c r="H1934" s="33">
        <v>0.0264</v>
      </c>
      <c r="I1934" s="33">
        <v>0.0375</v>
      </c>
      <c r="J1934" s="33">
        <v>0.0586</v>
      </c>
      <c r="K1934" s="80"/>
      <c r="L1934" s="80"/>
      <c r="M1934" s="80"/>
      <c r="N1934" s="80"/>
      <c r="O1934" s="80"/>
      <c r="P1934" s="80"/>
      <c r="U1934" s="22"/>
      <c r="V1934" s="22"/>
      <c r="W1934" s="22"/>
      <c r="X1934" s="22"/>
      <c r="Y1934" s="22"/>
      <c r="Z1934" s="22"/>
    </row>
    <row r="1935" spans="11:26" ht="15.75">
      <c r="K1935" s="41"/>
      <c r="U1935" s="22"/>
      <c r="V1935" s="22"/>
      <c r="W1935" s="22"/>
      <c r="X1935" s="22"/>
      <c r="Y1935" s="22"/>
      <c r="Z1935" s="22"/>
    </row>
    <row r="1936" spans="11:26" ht="15.75">
      <c r="K1936" s="41"/>
      <c r="U1936" s="22"/>
      <c r="V1936" s="22"/>
      <c r="W1936" s="22"/>
      <c r="X1936" s="22"/>
      <c r="Y1936" s="22"/>
      <c r="Z1936" s="22"/>
    </row>
    <row r="1937" spans="11:26" s="80" customFormat="1" ht="15.75">
      <c r="K1937" s="41"/>
      <c r="U1937" s="22"/>
      <c r="V1937" s="22"/>
      <c r="W1937" s="22"/>
      <c r="X1937" s="22"/>
      <c r="Y1937" s="22"/>
      <c r="Z1937" s="22"/>
    </row>
    <row r="1938" spans="11:26" s="80" customFormat="1" ht="15.75">
      <c r="K1938" s="41"/>
      <c r="U1938" s="22"/>
      <c r="V1938" s="22"/>
      <c r="W1938" s="22"/>
      <c r="X1938" s="22"/>
      <c r="Y1938" s="22"/>
      <c r="Z1938" s="22"/>
    </row>
    <row r="1939" spans="11:26" s="80" customFormat="1" ht="15.75">
      <c r="K1939" s="41"/>
      <c r="U1939" s="22"/>
      <c r="V1939" s="22"/>
      <c r="W1939" s="22"/>
      <c r="X1939" s="22"/>
      <c r="Y1939" s="22"/>
      <c r="Z1939" s="22"/>
    </row>
    <row r="1940" spans="11:26" s="152" customFormat="1" ht="15.75">
      <c r="K1940" s="41"/>
      <c r="U1940" s="22"/>
      <c r="V1940" s="22"/>
      <c r="W1940" s="22"/>
      <c r="X1940" s="22"/>
      <c r="Y1940" s="22"/>
      <c r="Z1940" s="22"/>
    </row>
    <row r="1941" spans="11:26" s="152" customFormat="1" ht="15.75">
      <c r="K1941" s="41"/>
      <c r="U1941" s="22"/>
      <c r="V1941" s="22"/>
      <c r="W1941" s="22"/>
      <c r="X1941" s="22"/>
      <c r="Y1941" s="22"/>
      <c r="Z1941" s="22"/>
    </row>
    <row r="1942" spans="11:26" s="152" customFormat="1" ht="15.75">
      <c r="K1942" s="41"/>
      <c r="U1942" s="22"/>
      <c r="V1942" s="22"/>
      <c r="W1942" s="22"/>
      <c r="X1942" s="22"/>
      <c r="Y1942" s="22"/>
      <c r="Z1942" s="22"/>
    </row>
    <row r="1943" spans="11:26" s="152" customFormat="1" ht="15.75">
      <c r="K1943" s="41"/>
      <c r="U1943" s="22"/>
      <c r="V1943" s="22"/>
      <c r="W1943" s="22"/>
      <c r="X1943" s="22"/>
      <c r="Y1943" s="22"/>
      <c r="Z1943" s="22"/>
    </row>
    <row r="1944" spans="11:26" s="80" customFormat="1" ht="15.75">
      <c r="K1944" s="41"/>
      <c r="U1944" s="22"/>
      <c r="V1944" s="22"/>
      <c r="W1944" s="22"/>
      <c r="X1944" s="22"/>
      <c r="Y1944" s="22"/>
      <c r="Z1944" s="22"/>
    </row>
    <row r="1945" spans="11:26" s="80" customFormat="1" ht="15.75">
      <c r="K1945" s="41"/>
      <c r="U1945" s="22"/>
      <c r="V1945" s="22"/>
      <c r="W1945" s="22"/>
      <c r="X1945" s="22"/>
      <c r="Y1945" s="22"/>
      <c r="Z1945" s="22"/>
    </row>
    <row r="1946" spans="11:26" ht="15.75">
      <c r="K1946" s="41"/>
      <c r="U1946" s="22"/>
      <c r="V1946" s="22"/>
      <c r="W1946" s="22"/>
      <c r="X1946" s="22"/>
      <c r="Y1946" s="22"/>
      <c r="Z1946" s="22"/>
    </row>
    <row r="1947" spans="11:26" ht="15.75">
      <c r="K1947" s="41"/>
      <c r="U1947" s="22"/>
      <c r="V1947" s="22"/>
      <c r="W1947" s="22"/>
      <c r="X1947" s="22"/>
      <c r="Y1947" s="22"/>
      <c r="Z1947" s="22"/>
    </row>
    <row r="1948" spans="11:26" ht="15.75">
      <c r="K1948" s="41"/>
      <c r="U1948" s="22"/>
      <c r="V1948" s="22"/>
      <c r="W1948" s="22"/>
      <c r="X1948" s="22"/>
      <c r="Y1948" s="22"/>
      <c r="Z1948" s="22"/>
    </row>
    <row r="1949" spans="11:26" ht="15.75">
      <c r="K1949" s="41"/>
      <c r="U1949" s="22"/>
      <c r="V1949" s="22"/>
      <c r="W1949" s="22"/>
      <c r="X1949" s="22"/>
      <c r="Y1949" s="22"/>
      <c r="Z1949" s="22"/>
    </row>
    <row r="1950" spans="11:26" ht="15.75">
      <c r="K1950" s="41"/>
      <c r="U1950" s="22"/>
      <c r="V1950" s="22"/>
      <c r="W1950" s="22"/>
      <c r="X1950" s="22"/>
      <c r="Y1950" s="22"/>
      <c r="Z1950" s="22"/>
    </row>
    <row r="1951" spans="2:26" s="2" customFormat="1" ht="15.75">
      <c r="B1951" s="31"/>
      <c r="C1951" s="31"/>
      <c r="D1951" s="31"/>
      <c r="E1951" s="31"/>
      <c r="F1951" s="31"/>
      <c r="G1951" s="31"/>
      <c r="H1951" s="31"/>
      <c r="I1951" s="31"/>
      <c r="U1951" s="22"/>
      <c r="V1951" s="22"/>
      <c r="W1951" s="22"/>
      <c r="X1951" s="22"/>
      <c r="Y1951" s="22"/>
      <c r="Z1951" s="22"/>
    </row>
    <row r="1952" spans="2:26" s="2" customFormat="1" ht="15" customHeight="1">
      <c r="B1952" s="46"/>
      <c r="C1952" s="46"/>
      <c r="D1952" s="46"/>
      <c r="E1952" s="46"/>
      <c r="F1952" s="46"/>
      <c r="G1952" s="46"/>
      <c r="H1952" s="46"/>
      <c r="I1952" s="46"/>
      <c r="U1952" s="22"/>
      <c r="V1952" s="22"/>
      <c r="W1952" s="22"/>
      <c r="X1952" s="22"/>
      <c r="Y1952" s="22"/>
      <c r="Z1952" s="22"/>
    </row>
    <row r="1953" spans="2:26" s="2" customFormat="1" ht="15" customHeight="1">
      <c r="B1953" s="22"/>
      <c r="C1953" s="45"/>
      <c r="D1953" s="45"/>
      <c r="E1953" s="45"/>
      <c r="F1953" s="45"/>
      <c r="G1953" s="45"/>
      <c r="H1953" s="45"/>
      <c r="I1953" s="45"/>
      <c r="U1953" s="22"/>
      <c r="V1953" s="22"/>
      <c r="W1953" s="22"/>
      <c r="X1953" s="22"/>
      <c r="Y1953" s="22"/>
      <c r="Z1953" s="22"/>
    </row>
    <row r="1954" spans="2:26" s="2" customFormat="1" ht="15.75">
      <c r="B1954" s="22"/>
      <c r="C1954" s="45"/>
      <c r="D1954" s="45"/>
      <c r="E1954" s="45"/>
      <c r="F1954" s="45"/>
      <c r="G1954" s="45"/>
      <c r="H1954" s="45"/>
      <c r="I1954" s="45"/>
      <c r="U1954" s="22"/>
      <c r="V1954" s="22"/>
      <c r="W1954" s="22"/>
      <c r="X1954" s="22"/>
      <c r="Y1954" s="22"/>
      <c r="Z1954" s="22"/>
    </row>
    <row r="1955" spans="2:26" s="2" customFormat="1" ht="15.75">
      <c r="B1955" s="22"/>
      <c r="C1955" s="45"/>
      <c r="D1955" s="45"/>
      <c r="E1955" s="45"/>
      <c r="F1955" s="45"/>
      <c r="G1955" s="45"/>
      <c r="H1955" s="45"/>
      <c r="I1955" s="45"/>
      <c r="U1955" s="22"/>
      <c r="V1955" s="22"/>
      <c r="W1955" s="22"/>
      <c r="X1955" s="22"/>
      <c r="Y1955" s="22"/>
      <c r="Z1955" s="22"/>
    </row>
    <row r="1956" spans="2:11" s="2" customFormat="1" ht="15.75">
      <c r="B1956" s="22"/>
      <c r="C1956" s="45"/>
      <c r="D1956" s="45"/>
      <c r="E1956" s="45"/>
      <c r="F1956" s="45"/>
      <c r="G1956" s="45"/>
      <c r="H1956" s="45"/>
      <c r="I1956" s="45"/>
      <c r="J1956" s="47"/>
      <c r="K1956" s="47"/>
    </row>
    <row r="1957" spans="2:26" s="152" customFormat="1" ht="15.75">
      <c r="B1957" s="5" t="s">
        <v>327</v>
      </c>
      <c r="U1957" s="22"/>
      <c r="V1957" s="22"/>
      <c r="W1957" s="22"/>
      <c r="X1957" s="22"/>
      <c r="Y1957" s="22"/>
      <c r="Z1957" s="22"/>
    </row>
    <row r="1958" spans="2:11" s="2" customFormat="1" ht="15.75">
      <c r="B1958" s="47"/>
      <c r="C1958" s="1"/>
      <c r="D1958" s="47"/>
      <c r="E1958" s="1"/>
      <c r="F1958" s="47"/>
      <c r="G1958" s="1"/>
      <c r="H1958" s="1"/>
      <c r="I1958" s="47"/>
      <c r="J1958" s="47"/>
      <c r="K1958" s="47"/>
    </row>
    <row r="1959" spans="1:22" ht="69" customHeight="1">
      <c r="A1959" s="12"/>
      <c r="B1959" s="359" t="s">
        <v>658</v>
      </c>
      <c r="C1959" s="348"/>
      <c r="D1959" s="348"/>
      <c r="E1959" s="348"/>
      <c r="F1959" s="348"/>
      <c r="G1959" s="348"/>
      <c r="H1959" s="348"/>
      <c r="I1959" s="348"/>
      <c r="J1959" s="348"/>
      <c r="K1959" s="348"/>
      <c r="L1959" s="348"/>
      <c r="M1959" s="348"/>
      <c r="N1959" s="334"/>
      <c r="O1959" s="334"/>
      <c r="P1959" s="334"/>
      <c r="Q1959" s="334"/>
      <c r="R1959" s="334"/>
      <c r="S1959" s="334"/>
      <c r="T1959" s="334"/>
      <c r="U1959" s="334"/>
      <c r="V1959" s="334"/>
    </row>
    <row r="1960" spans="1:20" ht="15.75">
      <c r="A1960" s="12"/>
      <c r="B1960" s="13"/>
      <c r="C1960" s="51"/>
      <c r="D1960" s="51"/>
      <c r="E1960" s="51"/>
      <c r="F1960" s="51"/>
      <c r="G1960" s="51"/>
      <c r="H1960" s="51"/>
      <c r="I1960" s="51"/>
      <c r="J1960" s="51"/>
      <c r="K1960" s="51"/>
      <c r="L1960" s="51"/>
      <c r="M1960" s="51"/>
      <c r="T1960" s="39"/>
    </row>
    <row r="1961" spans="1:22" ht="96.75" customHeight="1">
      <c r="A1961" s="12"/>
      <c r="B1961" s="359" t="s">
        <v>659</v>
      </c>
      <c r="C1961" s="348"/>
      <c r="D1961" s="348"/>
      <c r="E1961" s="348"/>
      <c r="F1961" s="348"/>
      <c r="G1961" s="348"/>
      <c r="H1961" s="348"/>
      <c r="I1961" s="348"/>
      <c r="J1961" s="348"/>
      <c r="K1961" s="348"/>
      <c r="L1961" s="348"/>
      <c r="M1961" s="348"/>
      <c r="N1961" s="334"/>
      <c r="O1961" s="334"/>
      <c r="P1961" s="334"/>
      <c r="Q1961" s="334"/>
      <c r="R1961" s="334"/>
      <c r="S1961" s="334"/>
      <c r="T1961" s="334"/>
      <c r="U1961" s="334"/>
      <c r="V1961" s="334"/>
    </row>
    <row r="1962" spans="1:20" ht="15.75">
      <c r="A1962" s="12"/>
      <c r="B1962" s="13"/>
      <c r="C1962" s="51"/>
      <c r="D1962" s="51"/>
      <c r="E1962" s="51"/>
      <c r="F1962" s="51"/>
      <c r="G1962" s="51"/>
      <c r="H1962" s="51"/>
      <c r="I1962" s="51"/>
      <c r="J1962" s="51"/>
      <c r="K1962" s="51"/>
      <c r="L1962" s="51"/>
      <c r="M1962" s="51"/>
      <c r="T1962" s="39"/>
    </row>
    <row r="1963" spans="1:20" s="191" customFormat="1" ht="30" customHeight="1">
      <c r="A1963" s="281"/>
      <c r="B1963" s="382" t="s">
        <v>660</v>
      </c>
      <c r="C1963" s="383"/>
      <c r="D1963" s="383"/>
      <c r="E1963" s="383"/>
      <c r="F1963" s="383"/>
      <c r="G1963" s="383"/>
      <c r="H1963" s="383"/>
      <c r="I1963" s="383"/>
      <c r="J1963" s="383"/>
      <c r="K1963" s="383"/>
      <c r="L1963" s="383"/>
      <c r="M1963" s="383"/>
      <c r="T1963" s="39"/>
    </row>
    <row r="1964" spans="1:22" s="191" customFormat="1" ht="66.75" customHeight="1">
      <c r="A1964" s="281"/>
      <c r="B1964" s="359" t="s">
        <v>661</v>
      </c>
      <c r="C1964" s="348"/>
      <c r="D1964" s="348"/>
      <c r="E1964" s="348"/>
      <c r="F1964" s="348"/>
      <c r="G1964" s="348"/>
      <c r="H1964" s="348"/>
      <c r="I1964" s="348"/>
      <c r="J1964" s="348"/>
      <c r="K1964" s="348"/>
      <c r="L1964" s="348"/>
      <c r="M1964" s="348"/>
      <c r="N1964" s="334"/>
      <c r="O1964" s="334"/>
      <c r="P1964" s="334"/>
      <c r="Q1964" s="334"/>
      <c r="R1964" s="334"/>
      <c r="S1964" s="334"/>
      <c r="T1964" s="334"/>
      <c r="U1964" s="334"/>
      <c r="V1964" s="334"/>
    </row>
    <row r="1965" spans="1:20" ht="30.75" customHeight="1">
      <c r="A1965" s="12"/>
      <c r="B1965" s="371" t="s">
        <v>662</v>
      </c>
      <c r="C1965" s="372"/>
      <c r="D1965" s="372"/>
      <c r="E1965" s="372"/>
      <c r="F1965" s="372"/>
      <c r="G1965" s="372"/>
      <c r="H1965" s="372"/>
      <c r="I1965" s="372"/>
      <c r="J1965" s="372"/>
      <c r="K1965" s="372"/>
      <c r="L1965" s="372"/>
      <c r="M1965" s="372"/>
      <c r="T1965" s="39"/>
    </row>
    <row r="1966" spans="1:22" ht="98.25" customHeight="1">
      <c r="A1966" s="12"/>
      <c r="B1966" s="359" t="s">
        <v>663</v>
      </c>
      <c r="C1966" s="348"/>
      <c r="D1966" s="348"/>
      <c r="E1966" s="348"/>
      <c r="F1966" s="348"/>
      <c r="G1966" s="348"/>
      <c r="H1966" s="348"/>
      <c r="I1966" s="348"/>
      <c r="J1966" s="348"/>
      <c r="K1966" s="348"/>
      <c r="L1966" s="348"/>
      <c r="M1966" s="348"/>
      <c r="N1966" s="334"/>
      <c r="O1966" s="334"/>
      <c r="P1966" s="334"/>
      <c r="Q1966" s="334"/>
      <c r="R1966" s="334"/>
      <c r="S1966" s="334"/>
      <c r="T1966" s="334"/>
      <c r="U1966" s="334"/>
      <c r="V1966" s="334"/>
    </row>
    <row r="1967" spans="1:20" s="85" customFormat="1" ht="15.75">
      <c r="A1967" s="86"/>
      <c r="B1967" s="89"/>
      <c r="C1967" s="90"/>
      <c r="D1967" s="90"/>
      <c r="E1967" s="90"/>
      <c r="F1967" s="90"/>
      <c r="G1967" s="90"/>
      <c r="H1967" s="90"/>
      <c r="I1967" s="90"/>
      <c r="J1967" s="90"/>
      <c r="K1967" s="90"/>
      <c r="L1967" s="90"/>
      <c r="M1967" s="90"/>
      <c r="T1967" s="39"/>
    </row>
    <row r="1968" spans="1:22" ht="82.5" customHeight="1">
      <c r="A1968" s="12"/>
      <c r="B1968" s="359" t="s">
        <v>757</v>
      </c>
      <c r="C1968" s="348"/>
      <c r="D1968" s="348"/>
      <c r="E1968" s="348"/>
      <c r="F1968" s="348"/>
      <c r="G1968" s="348"/>
      <c r="H1968" s="348"/>
      <c r="I1968" s="348"/>
      <c r="J1968" s="348"/>
      <c r="K1968" s="348"/>
      <c r="L1968" s="348"/>
      <c r="M1968" s="348"/>
      <c r="N1968" s="334"/>
      <c r="O1968" s="334"/>
      <c r="P1968" s="334"/>
      <c r="Q1968" s="334"/>
      <c r="R1968" s="334"/>
      <c r="S1968" s="334"/>
      <c r="T1968" s="334"/>
      <c r="U1968" s="334"/>
      <c r="V1968" s="334"/>
    </row>
    <row r="1969" spans="1:20" s="85" customFormat="1" ht="15.75">
      <c r="A1969" s="86"/>
      <c r="B1969" s="89"/>
      <c r="C1969" s="90"/>
      <c r="D1969" s="90"/>
      <c r="E1969" s="90"/>
      <c r="F1969" s="90"/>
      <c r="G1969" s="90"/>
      <c r="H1969" s="90"/>
      <c r="I1969" s="90"/>
      <c r="J1969" s="90"/>
      <c r="K1969" s="90"/>
      <c r="L1969" s="90"/>
      <c r="M1969" s="90"/>
      <c r="T1969" s="39"/>
    </row>
    <row r="1970" spans="1:20" s="191" customFormat="1" ht="30" customHeight="1">
      <c r="A1970" s="281"/>
      <c r="B1970" s="371" t="s">
        <v>664</v>
      </c>
      <c r="C1970" s="372"/>
      <c r="D1970" s="372"/>
      <c r="E1970" s="372"/>
      <c r="F1970" s="372"/>
      <c r="G1970" s="372"/>
      <c r="H1970" s="372"/>
      <c r="I1970" s="372"/>
      <c r="J1970" s="372"/>
      <c r="K1970" s="372"/>
      <c r="L1970" s="372"/>
      <c r="M1970" s="372"/>
      <c r="T1970" s="39"/>
    </row>
    <row r="1971" spans="1:22" s="191" customFormat="1" ht="98.25" customHeight="1">
      <c r="A1971" s="281"/>
      <c r="B1971" s="359" t="s">
        <v>665</v>
      </c>
      <c r="C1971" s="348"/>
      <c r="D1971" s="348"/>
      <c r="E1971" s="348"/>
      <c r="F1971" s="348"/>
      <c r="G1971" s="348"/>
      <c r="H1971" s="348"/>
      <c r="I1971" s="348"/>
      <c r="J1971" s="348"/>
      <c r="K1971" s="348"/>
      <c r="L1971" s="348"/>
      <c r="M1971" s="348"/>
      <c r="N1971" s="334"/>
      <c r="O1971" s="334"/>
      <c r="P1971" s="334"/>
      <c r="Q1971" s="334"/>
      <c r="R1971" s="334"/>
      <c r="S1971" s="334"/>
      <c r="T1971" s="334"/>
      <c r="U1971" s="334"/>
      <c r="V1971" s="334"/>
    </row>
    <row r="1972" spans="1:20" s="157" customFormat="1" ht="15.75">
      <c r="A1972" s="158"/>
      <c r="B1972" s="159"/>
      <c r="C1972" s="156"/>
      <c r="D1972" s="156"/>
      <c r="E1972" s="156"/>
      <c r="F1972" s="156"/>
      <c r="G1972" s="156"/>
      <c r="H1972" s="156"/>
      <c r="I1972" s="156"/>
      <c r="J1972" s="156"/>
      <c r="K1972" s="156"/>
      <c r="L1972" s="156"/>
      <c r="M1972" s="156"/>
      <c r="T1972" s="39"/>
    </row>
    <row r="1973" spans="2:9" s="160" customFormat="1" ht="15.75" hidden="1">
      <c r="B1973" s="157" t="s">
        <v>341</v>
      </c>
      <c r="C1973" s="157"/>
      <c r="D1973" s="157"/>
      <c r="E1973" s="157"/>
      <c r="F1973" s="157"/>
      <c r="G1973" s="157"/>
      <c r="H1973" s="157"/>
      <c r="I1973" s="157"/>
    </row>
    <row r="1974" spans="2:10" s="160" customFormat="1" ht="63" hidden="1">
      <c r="B1974" s="21"/>
      <c r="C1974" s="10" t="s">
        <v>162</v>
      </c>
      <c r="D1974" s="10" t="s">
        <v>163</v>
      </c>
      <c r="E1974" s="10" t="s">
        <v>172</v>
      </c>
      <c r="F1974" s="10" t="s">
        <v>173</v>
      </c>
      <c r="G1974" s="10" t="s">
        <v>66</v>
      </c>
      <c r="H1974" s="10" t="s">
        <v>164</v>
      </c>
      <c r="I1974" s="10" t="s">
        <v>165</v>
      </c>
      <c r="J1974" s="69" t="s">
        <v>166</v>
      </c>
    </row>
    <row r="1975" spans="2:10" s="160" customFormat="1" ht="15.75" hidden="1">
      <c r="B1975" s="24" t="s">
        <v>167</v>
      </c>
      <c r="C1975" s="40">
        <v>941</v>
      </c>
      <c r="D1975" s="8">
        <v>1180</v>
      </c>
      <c r="E1975" s="8">
        <v>279</v>
      </c>
      <c r="F1975" s="8">
        <v>959</v>
      </c>
      <c r="G1975" s="8">
        <v>3359</v>
      </c>
      <c r="H1975" s="70">
        <f aca="true" t="shared" si="36" ref="H1975:H1980">C1975/G1975</f>
        <v>0.2801428996725216</v>
      </c>
      <c r="I1975" s="70">
        <f aca="true" t="shared" si="37" ref="I1975:I1980">D1975/G1975</f>
        <v>0.35129502828222686</v>
      </c>
      <c r="J1975" s="33">
        <f aca="true" t="shared" si="38" ref="J1975:J1980">SUM(H1975:I1975)</f>
        <v>0.6314379279547484</v>
      </c>
    </row>
    <row r="1976" spans="2:10" s="160" customFormat="1" ht="15.75" hidden="1">
      <c r="B1976" s="24" t="s">
        <v>60</v>
      </c>
      <c r="C1976" s="40">
        <v>2874</v>
      </c>
      <c r="D1976" s="8">
        <v>4699</v>
      </c>
      <c r="E1976" s="8">
        <v>1557</v>
      </c>
      <c r="F1976" s="8">
        <v>5967</v>
      </c>
      <c r="G1976" s="8">
        <v>15097</v>
      </c>
      <c r="H1976" s="70">
        <f t="shared" si="36"/>
        <v>0.1903689474730079</v>
      </c>
      <c r="I1976" s="70">
        <f t="shared" si="37"/>
        <v>0.31125389150162286</v>
      </c>
      <c r="J1976" s="33">
        <f t="shared" si="38"/>
        <v>0.5016228389746308</v>
      </c>
    </row>
    <row r="1977" spans="2:10" s="160" customFormat="1" ht="15.75" hidden="1">
      <c r="B1977" s="24" t="s">
        <v>134</v>
      </c>
      <c r="C1977" s="8">
        <v>738</v>
      </c>
      <c r="D1977" s="8">
        <v>620</v>
      </c>
      <c r="E1977" s="8">
        <v>153</v>
      </c>
      <c r="F1977" s="8">
        <v>989</v>
      </c>
      <c r="G1977" s="8">
        <v>2500</v>
      </c>
      <c r="H1977" s="70">
        <f t="shared" si="36"/>
        <v>0.2952</v>
      </c>
      <c r="I1977" s="70">
        <f t="shared" si="37"/>
        <v>0.248</v>
      </c>
      <c r="J1977" s="33">
        <f t="shared" si="38"/>
        <v>0.5432</v>
      </c>
    </row>
    <row r="1978" spans="2:10" s="160" customFormat="1" ht="15.75" hidden="1">
      <c r="B1978" s="24" t="s">
        <v>168</v>
      </c>
      <c r="C1978" s="8">
        <v>2350</v>
      </c>
      <c r="D1978" s="8">
        <v>3384</v>
      </c>
      <c r="E1978" s="8">
        <v>375</v>
      </c>
      <c r="F1978" s="8">
        <v>3756</v>
      </c>
      <c r="G1978" s="8">
        <v>9865</v>
      </c>
      <c r="H1978" s="70">
        <f t="shared" si="36"/>
        <v>0.2382159148504815</v>
      </c>
      <c r="I1978" s="70">
        <f t="shared" si="37"/>
        <v>0.3430309173846934</v>
      </c>
      <c r="J1978" s="33">
        <f t="shared" si="38"/>
        <v>0.5812468322351749</v>
      </c>
    </row>
    <row r="1979" spans="2:10" s="160" customFormat="1" ht="15.75" hidden="1">
      <c r="B1979" s="24" t="s">
        <v>169</v>
      </c>
      <c r="C1979" s="8">
        <f>SUM(C1975:C1978)</f>
        <v>6903</v>
      </c>
      <c r="D1979" s="8">
        <f>SUM(D1975:D1978)</f>
        <v>9883</v>
      </c>
      <c r="E1979" s="8">
        <f>SUM(E1975:E1978)</f>
        <v>2364</v>
      </c>
      <c r="F1979" s="8">
        <f>SUM(F1975:F1978)</f>
        <v>11671</v>
      </c>
      <c r="G1979" s="8">
        <f>SUM(G1975:G1978)</f>
        <v>30821</v>
      </c>
      <c r="H1979" s="70">
        <f t="shared" si="36"/>
        <v>0.22397066934882062</v>
      </c>
      <c r="I1979" s="70">
        <f t="shared" si="37"/>
        <v>0.3206579929269005</v>
      </c>
      <c r="J1979" s="33">
        <f t="shared" si="38"/>
        <v>0.5446286622757212</v>
      </c>
    </row>
    <row r="1980" spans="2:10" s="160" customFormat="1" ht="15.75" hidden="1">
      <c r="B1980" s="24" t="s">
        <v>53</v>
      </c>
      <c r="C1980" s="8">
        <v>37929</v>
      </c>
      <c r="D1980" s="8">
        <v>53175</v>
      </c>
      <c r="E1980" s="8">
        <v>11079</v>
      </c>
      <c r="F1980" s="8">
        <v>69800</v>
      </c>
      <c r="G1980" s="8">
        <v>171983</v>
      </c>
      <c r="H1980" s="70">
        <f t="shared" si="36"/>
        <v>0.22053923934342348</v>
      </c>
      <c r="I1980" s="70">
        <f t="shared" si="37"/>
        <v>0.3091875359773931</v>
      </c>
      <c r="J1980" s="33">
        <f t="shared" si="38"/>
        <v>0.5297267753208166</v>
      </c>
    </row>
    <row r="1981" spans="2:14" s="160" customFormat="1" ht="12.75" customHeight="1" hidden="1">
      <c r="B1981" s="378" t="s">
        <v>342</v>
      </c>
      <c r="C1981" s="379"/>
      <c r="D1981" s="379"/>
      <c r="E1981" s="379"/>
      <c r="F1981" s="379"/>
      <c r="G1981" s="379"/>
      <c r="H1981" s="379"/>
      <c r="I1981" s="379"/>
      <c r="J1981" s="379"/>
      <c r="K1981" s="379"/>
      <c r="L1981" s="379"/>
      <c r="M1981" s="379"/>
      <c r="N1981" s="379"/>
    </row>
    <row r="1982" spans="2:13" s="157" customFormat="1" ht="15.75" hidden="1">
      <c r="B1982" s="325" t="s">
        <v>343</v>
      </c>
      <c r="C1982" s="334"/>
      <c r="D1982" s="334"/>
      <c r="E1982" s="334"/>
      <c r="F1982" s="334"/>
      <c r="G1982" s="334"/>
      <c r="H1982" s="334"/>
      <c r="I1982" s="334"/>
      <c r="J1982" s="334"/>
      <c r="K1982" s="334"/>
      <c r="L1982" s="334"/>
      <c r="M1982" s="334"/>
    </row>
    <row r="1983" spans="1:20" s="157" customFormat="1" ht="15.75" hidden="1">
      <c r="A1983" s="158"/>
      <c r="B1983" s="159"/>
      <c r="C1983" s="156"/>
      <c r="D1983" s="156"/>
      <c r="E1983" s="156"/>
      <c r="F1983" s="156"/>
      <c r="G1983" s="156"/>
      <c r="H1983" s="156"/>
      <c r="I1983" s="156"/>
      <c r="J1983" s="156"/>
      <c r="K1983" s="156"/>
      <c r="L1983" s="156"/>
      <c r="M1983" s="156"/>
      <c r="T1983" s="39"/>
    </row>
    <row r="1984" spans="2:9" s="160" customFormat="1" ht="15.75" hidden="1">
      <c r="B1984" s="157" t="s">
        <v>339</v>
      </c>
      <c r="C1984" s="157"/>
      <c r="D1984" s="157"/>
      <c r="E1984" s="157"/>
      <c r="F1984" s="157"/>
      <c r="G1984" s="157"/>
      <c r="H1984" s="157"/>
      <c r="I1984" s="157"/>
    </row>
    <row r="1985" spans="2:10" s="160" customFormat="1" ht="63" hidden="1">
      <c r="B1985" s="21"/>
      <c r="C1985" s="10" t="s">
        <v>162</v>
      </c>
      <c r="D1985" s="10" t="s">
        <v>163</v>
      </c>
      <c r="E1985" s="10" t="s">
        <v>172</v>
      </c>
      <c r="F1985" s="10" t="s">
        <v>173</v>
      </c>
      <c r="G1985" s="10" t="s">
        <v>66</v>
      </c>
      <c r="H1985" s="10" t="s">
        <v>164</v>
      </c>
      <c r="I1985" s="10" t="s">
        <v>165</v>
      </c>
      <c r="J1985" s="69" t="s">
        <v>166</v>
      </c>
    </row>
    <row r="1986" spans="2:10" s="160" customFormat="1" ht="15.75" hidden="1">
      <c r="B1986" s="24" t="s">
        <v>167</v>
      </c>
      <c r="C1986" s="40">
        <v>1017</v>
      </c>
      <c r="D1986" s="8">
        <v>1320</v>
      </c>
      <c r="E1986" s="8">
        <v>221</v>
      </c>
      <c r="F1986" s="8">
        <v>1074</v>
      </c>
      <c r="G1986" s="8">
        <v>3632</v>
      </c>
      <c r="H1986" s="70">
        <f aca="true" t="shared" si="39" ref="H1986:H1991">C1986/G1986</f>
        <v>0.28001101321585903</v>
      </c>
      <c r="I1986" s="70">
        <f aca="true" t="shared" si="40" ref="I1986:I1991">D1986/G1986</f>
        <v>0.3634361233480176</v>
      </c>
      <c r="J1986" s="33">
        <f aca="true" t="shared" si="41" ref="J1986:J1991">SUM(H1986:I1986)</f>
        <v>0.6434471365638766</v>
      </c>
    </row>
    <row r="1987" spans="2:10" s="160" customFormat="1" ht="15.75" hidden="1">
      <c r="B1987" s="24" t="s">
        <v>60</v>
      </c>
      <c r="C1987" s="40">
        <v>2994</v>
      </c>
      <c r="D1987" s="8">
        <v>4855</v>
      </c>
      <c r="E1987" s="8">
        <v>1433</v>
      </c>
      <c r="F1987" s="8">
        <v>6500</v>
      </c>
      <c r="G1987" s="8">
        <v>15782</v>
      </c>
      <c r="H1987" s="70">
        <f t="shared" si="39"/>
        <v>0.18970979597009252</v>
      </c>
      <c r="I1987" s="70">
        <f t="shared" si="40"/>
        <v>0.3076289443670004</v>
      </c>
      <c r="J1987" s="33">
        <f t="shared" si="41"/>
        <v>0.4973387403370929</v>
      </c>
    </row>
    <row r="1988" spans="2:10" s="160" customFormat="1" ht="15.75" hidden="1">
      <c r="B1988" s="24" t="s">
        <v>134</v>
      </c>
      <c r="C1988" s="8">
        <v>724</v>
      </c>
      <c r="D1988" s="8">
        <v>734</v>
      </c>
      <c r="E1988" s="8">
        <v>122</v>
      </c>
      <c r="F1988" s="8">
        <v>1085</v>
      </c>
      <c r="G1988" s="8">
        <v>2665</v>
      </c>
      <c r="H1988" s="70">
        <f t="shared" si="39"/>
        <v>0.2716697936210131</v>
      </c>
      <c r="I1988" s="70">
        <f t="shared" si="40"/>
        <v>0.27542213883677297</v>
      </c>
      <c r="J1988" s="33">
        <f t="shared" si="41"/>
        <v>0.5470919324577861</v>
      </c>
    </row>
    <row r="1989" spans="2:10" s="160" customFormat="1" ht="15.75" hidden="1">
      <c r="B1989" s="24" t="s">
        <v>168</v>
      </c>
      <c r="C1989" s="8">
        <v>2261</v>
      </c>
      <c r="D1989" s="8">
        <v>3738</v>
      </c>
      <c r="E1989" s="8">
        <v>400</v>
      </c>
      <c r="F1989" s="8">
        <v>4385</v>
      </c>
      <c r="G1989" s="8">
        <v>10784</v>
      </c>
      <c r="H1989" s="70">
        <f t="shared" si="39"/>
        <v>0.20966246290801188</v>
      </c>
      <c r="I1989" s="70">
        <f t="shared" si="40"/>
        <v>0.3466246290801187</v>
      </c>
      <c r="J1989" s="33">
        <f t="shared" si="41"/>
        <v>0.5562870919881306</v>
      </c>
    </row>
    <row r="1990" spans="2:10" s="160" customFormat="1" ht="15.75" hidden="1">
      <c r="B1990" s="24" t="s">
        <v>169</v>
      </c>
      <c r="C1990" s="8">
        <f>SUM(C1986:C1989)</f>
        <v>6996</v>
      </c>
      <c r="D1990" s="8">
        <f>SUM(D1986:D1989)</f>
        <v>10647</v>
      </c>
      <c r="E1990" s="8">
        <f>SUM(E1986:E1989)</f>
        <v>2176</v>
      </c>
      <c r="F1990" s="8">
        <f>SUM(F1986:F1989)</f>
        <v>13044</v>
      </c>
      <c r="G1990" s="8">
        <f>SUM(G1986:G1989)</f>
        <v>32863</v>
      </c>
      <c r="H1990" s="70">
        <f t="shared" si="39"/>
        <v>0.212883790280863</v>
      </c>
      <c r="I1990" s="70">
        <f t="shared" si="40"/>
        <v>0.32398137723275416</v>
      </c>
      <c r="J1990" s="33">
        <f t="shared" si="41"/>
        <v>0.5368651675136171</v>
      </c>
    </row>
    <row r="1991" spans="2:10" s="160" customFormat="1" ht="15.75" hidden="1">
      <c r="B1991" s="24" t="s">
        <v>53</v>
      </c>
      <c r="C1991" s="8">
        <v>39221</v>
      </c>
      <c r="D1991" s="8">
        <v>57716</v>
      </c>
      <c r="E1991" s="8">
        <v>9608</v>
      </c>
      <c r="F1991" s="8">
        <v>75321</v>
      </c>
      <c r="G1991" s="8">
        <v>181866</v>
      </c>
      <c r="H1991" s="70">
        <f t="shared" si="39"/>
        <v>0.21565878174040226</v>
      </c>
      <c r="I1991" s="70">
        <f t="shared" si="40"/>
        <v>0.3173545357570959</v>
      </c>
      <c r="J1991" s="33">
        <f t="shared" si="41"/>
        <v>0.5330133174974981</v>
      </c>
    </row>
    <row r="1992" spans="2:14" s="160" customFormat="1" ht="12.75" customHeight="1" hidden="1">
      <c r="B1992" s="378" t="s">
        <v>340</v>
      </c>
      <c r="C1992" s="379"/>
      <c r="D1992" s="379"/>
      <c r="E1992" s="379"/>
      <c r="F1992" s="379"/>
      <c r="G1992" s="379"/>
      <c r="H1992" s="379"/>
      <c r="I1992" s="379"/>
      <c r="J1992" s="379"/>
      <c r="K1992" s="379"/>
      <c r="L1992" s="379"/>
      <c r="M1992" s="379"/>
      <c r="N1992" s="379"/>
    </row>
    <row r="1993" spans="2:13" s="157" customFormat="1" ht="15.75" hidden="1">
      <c r="B1993" s="325" t="s">
        <v>344</v>
      </c>
      <c r="C1993" s="334"/>
      <c r="D1993" s="334"/>
      <c r="E1993" s="334"/>
      <c r="F1993" s="334"/>
      <c r="G1993" s="334"/>
      <c r="H1993" s="334"/>
      <c r="I1993" s="334"/>
      <c r="J1993" s="334"/>
      <c r="K1993" s="334"/>
      <c r="L1993" s="334"/>
      <c r="M1993" s="334"/>
    </row>
    <row r="1994" spans="1:20" s="93" customFormat="1" ht="15.75" hidden="1">
      <c r="A1994" s="91"/>
      <c r="B1994" s="95"/>
      <c r="C1994" s="94"/>
      <c r="D1994" s="94"/>
      <c r="E1994" s="94"/>
      <c r="F1994" s="94"/>
      <c r="G1994" s="94"/>
      <c r="H1994" s="94"/>
      <c r="I1994" s="94"/>
      <c r="J1994" s="94"/>
      <c r="K1994" s="94"/>
      <c r="L1994" s="94"/>
      <c r="M1994" s="94"/>
      <c r="T1994" s="39"/>
    </row>
    <row r="1995" spans="2:9" s="160" customFormat="1" ht="15.75" hidden="1">
      <c r="B1995" s="157" t="s">
        <v>337</v>
      </c>
      <c r="C1995" s="157"/>
      <c r="D1995" s="157"/>
      <c r="E1995" s="157"/>
      <c r="F1995" s="157"/>
      <c r="G1995" s="157"/>
      <c r="H1995" s="157"/>
      <c r="I1995" s="157"/>
    </row>
    <row r="1996" spans="2:10" s="160" customFormat="1" ht="63" hidden="1">
      <c r="B1996" s="21"/>
      <c r="C1996" s="10" t="s">
        <v>162</v>
      </c>
      <c r="D1996" s="10" t="s">
        <v>163</v>
      </c>
      <c r="E1996" s="10" t="s">
        <v>172</v>
      </c>
      <c r="F1996" s="10" t="s">
        <v>173</v>
      </c>
      <c r="G1996" s="10" t="s">
        <v>66</v>
      </c>
      <c r="H1996" s="10" t="s">
        <v>164</v>
      </c>
      <c r="I1996" s="10" t="s">
        <v>165</v>
      </c>
      <c r="J1996" s="69" t="s">
        <v>166</v>
      </c>
    </row>
    <row r="1997" spans="2:10" s="160" customFormat="1" ht="15.75" hidden="1">
      <c r="B1997" s="24" t="s">
        <v>167</v>
      </c>
      <c r="C1997" s="40">
        <v>984</v>
      </c>
      <c r="D1997" s="8">
        <v>1400</v>
      </c>
      <c r="E1997" s="8">
        <v>273</v>
      </c>
      <c r="F1997" s="8">
        <v>1305</v>
      </c>
      <c r="G1997" s="8">
        <v>3962</v>
      </c>
      <c r="H1997" s="70">
        <f aca="true" t="shared" si="42" ref="H1997:H2002">C1997/G1997</f>
        <v>0.24835941443715295</v>
      </c>
      <c r="I1997" s="70">
        <f aca="true" t="shared" si="43" ref="I1997:I2002">D1997/G1997</f>
        <v>0.35335689045936397</v>
      </c>
      <c r="J1997" s="33">
        <f aca="true" t="shared" si="44" ref="J1997:J2002">SUM(H1997:I1997)</f>
        <v>0.601716304896517</v>
      </c>
    </row>
    <row r="1998" spans="2:10" s="160" customFormat="1" ht="15.75" hidden="1">
      <c r="B1998" s="24" t="s">
        <v>60</v>
      </c>
      <c r="C1998" s="40">
        <v>3001</v>
      </c>
      <c r="D1998" s="8">
        <v>4844</v>
      </c>
      <c r="E1998" s="8">
        <v>1535</v>
      </c>
      <c r="F1998" s="8">
        <v>7052</v>
      </c>
      <c r="G1998" s="8">
        <v>16432</v>
      </c>
      <c r="H1998" s="70">
        <f t="shared" si="42"/>
        <v>0.18263145082765336</v>
      </c>
      <c r="I1998" s="70">
        <f t="shared" si="43"/>
        <v>0.2947906523855891</v>
      </c>
      <c r="J1998" s="33">
        <f t="shared" si="44"/>
        <v>0.47742210321324247</v>
      </c>
    </row>
    <row r="1999" spans="2:10" s="160" customFormat="1" ht="15.75" hidden="1">
      <c r="B1999" s="24" t="s">
        <v>134</v>
      </c>
      <c r="C1999" s="8">
        <v>843</v>
      </c>
      <c r="D1999" s="8">
        <v>825</v>
      </c>
      <c r="E1999" s="8">
        <v>171</v>
      </c>
      <c r="F1999" s="8">
        <v>1201</v>
      </c>
      <c r="G1999" s="8">
        <v>3040</v>
      </c>
      <c r="H1999" s="70">
        <f t="shared" si="42"/>
        <v>0.27730263157894736</v>
      </c>
      <c r="I1999" s="70">
        <f t="shared" si="43"/>
        <v>0.2713815789473684</v>
      </c>
      <c r="J1999" s="33">
        <f t="shared" si="44"/>
        <v>0.5486842105263158</v>
      </c>
    </row>
    <row r="2000" spans="2:10" s="160" customFormat="1" ht="15.75" hidden="1">
      <c r="B2000" s="24" t="s">
        <v>168</v>
      </c>
      <c r="C2000" s="8">
        <v>2494</v>
      </c>
      <c r="D2000" s="8">
        <v>3778</v>
      </c>
      <c r="E2000" s="8">
        <v>439</v>
      </c>
      <c r="F2000" s="8">
        <v>4893</v>
      </c>
      <c r="G2000" s="8">
        <v>11604</v>
      </c>
      <c r="H2000" s="70">
        <f t="shared" si="42"/>
        <v>0.2149258876249569</v>
      </c>
      <c r="I2000" s="70">
        <f t="shared" si="43"/>
        <v>0.32557738710789386</v>
      </c>
      <c r="J2000" s="33">
        <f t="shared" si="44"/>
        <v>0.5405032747328508</v>
      </c>
    </row>
    <row r="2001" spans="2:10" s="160" customFormat="1" ht="15.75" hidden="1">
      <c r="B2001" s="24" t="s">
        <v>169</v>
      </c>
      <c r="C2001" s="8">
        <f>SUM(C1997:C2000)</f>
        <v>7322</v>
      </c>
      <c r="D2001" s="8">
        <f>SUM(D1997:D2000)</f>
        <v>10847</v>
      </c>
      <c r="E2001" s="8">
        <f>SUM(E1997:E2000)</f>
        <v>2418</v>
      </c>
      <c r="F2001" s="8">
        <f>SUM(F1997:F2000)</f>
        <v>14451</v>
      </c>
      <c r="G2001" s="8">
        <f>SUM(G1997:G2000)</f>
        <v>35038</v>
      </c>
      <c r="H2001" s="70">
        <f t="shared" si="42"/>
        <v>0.2089731149038187</v>
      </c>
      <c r="I2001" s="70">
        <f t="shared" si="43"/>
        <v>0.30957817227010676</v>
      </c>
      <c r="J2001" s="33">
        <f t="shared" si="44"/>
        <v>0.5185512871739255</v>
      </c>
    </row>
    <row r="2002" spans="2:10" s="160" customFormat="1" ht="15.75" hidden="1">
      <c r="B2002" s="24" t="s">
        <v>53</v>
      </c>
      <c r="C2002" s="8">
        <v>41831</v>
      </c>
      <c r="D2002" s="8">
        <v>60159</v>
      </c>
      <c r="E2002" s="8">
        <v>10733</v>
      </c>
      <c r="F2002" s="8">
        <v>84463</v>
      </c>
      <c r="G2002" s="8">
        <v>197186</v>
      </c>
      <c r="H2002" s="70">
        <f t="shared" si="42"/>
        <v>0.21213980708569574</v>
      </c>
      <c r="I2002" s="70">
        <f t="shared" si="43"/>
        <v>0.3050875822827178</v>
      </c>
      <c r="J2002" s="33">
        <f t="shared" si="44"/>
        <v>0.5172273893684136</v>
      </c>
    </row>
    <row r="2003" spans="2:14" s="160" customFormat="1" ht="12.75" customHeight="1" hidden="1">
      <c r="B2003" s="378" t="s">
        <v>338</v>
      </c>
      <c r="C2003" s="379"/>
      <c r="D2003" s="379"/>
      <c r="E2003" s="379"/>
      <c r="F2003" s="379"/>
      <c r="G2003" s="379"/>
      <c r="H2003" s="379"/>
      <c r="I2003" s="379"/>
      <c r="J2003" s="379"/>
      <c r="K2003" s="379"/>
      <c r="L2003" s="379"/>
      <c r="M2003" s="379"/>
      <c r="N2003" s="379"/>
    </row>
    <row r="2004" spans="2:13" s="157" customFormat="1" ht="15.75" hidden="1">
      <c r="B2004" s="325" t="s">
        <v>345</v>
      </c>
      <c r="C2004" s="334"/>
      <c r="D2004" s="334"/>
      <c r="E2004" s="334"/>
      <c r="F2004" s="334"/>
      <c r="G2004" s="334"/>
      <c r="H2004" s="334"/>
      <c r="I2004" s="334"/>
      <c r="J2004" s="334"/>
      <c r="K2004" s="334"/>
      <c r="L2004" s="334"/>
      <c r="M2004" s="334"/>
    </row>
    <row r="2005" spans="2:13" s="157" customFormat="1" ht="15.75" hidden="1">
      <c r="B2005" s="158"/>
      <c r="C2005" s="155"/>
      <c r="D2005" s="155"/>
      <c r="E2005" s="155"/>
      <c r="F2005" s="155"/>
      <c r="G2005" s="155"/>
      <c r="H2005" s="155"/>
      <c r="I2005" s="155"/>
      <c r="J2005" s="155"/>
      <c r="K2005" s="155"/>
      <c r="L2005" s="155"/>
      <c r="M2005" s="155"/>
    </row>
    <row r="2006" spans="2:9" ht="15.75" hidden="1">
      <c r="B2006" s="157" t="s">
        <v>219</v>
      </c>
      <c r="C2006" s="64"/>
      <c r="D2006" s="64"/>
      <c r="E2006" s="64"/>
      <c r="F2006" s="64"/>
      <c r="G2006" s="64"/>
      <c r="H2006" s="64"/>
      <c r="I2006" s="64"/>
    </row>
    <row r="2007" spans="2:10" ht="63" hidden="1">
      <c r="B2007" s="21"/>
      <c r="C2007" s="10" t="s">
        <v>162</v>
      </c>
      <c r="D2007" s="10" t="s">
        <v>163</v>
      </c>
      <c r="E2007" s="10" t="s">
        <v>172</v>
      </c>
      <c r="F2007" s="10" t="s">
        <v>173</v>
      </c>
      <c r="G2007" s="10" t="s">
        <v>66</v>
      </c>
      <c r="H2007" s="10" t="s">
        <v>164</v>
      </c>
      <c r="I2007" s="10" t="s">
        <v>165</v>
      </c>
      <c r="J2007" s="69" t="s">
        <v>166</v>
      </c>
    </row>
    <row r="2008" spans="2:10" ht="15.75" hidden="1">
      <c r="B2008" s="24" t="s">
        <v>167</v>
      </c>
      <c r="C2008" s="40">
        <v>1031</v>
      </c>
      <c r="D2008" s="8">
        <v>1451</v>
      </c>
      <c r="E2008" s="8">
        <v>368</v>
      </c>
      <c r="F2008" s="8">
        <v>1300</v>
      </c>
      <c r="G2008" s="8">
        <v>4150</v>
      </c>
      <c r="H2008" s="70">
        <f aca="true" t="shared" si="45" ref="H2008:H2013">C2008/G2008</f>
        <v>0.24843373493975904</v>
      </c>
      <c r="I2008" s="70">
        <f aca="true" t="shared" si="46" ref="I2008:I2013">D2008/G2008</f>
        <v>0.34963855421686746</v>
      </c>
      <c r="J2008" s="33">
        <f aca="true" t="shared" si="47" ref="J2008:J2013">SUM(H2008:I2008)</f>
        <v>0.5980722891566265</v>
      </c>
    </row>
    <row r="2009" spans="2:10" ht="15.75" hidden="1">
      <c r="B2009" s="24" t="s">
        <v>60</v>
      </c>
      <c r="C2009" s="40">
        <v>2938</v>
      </c>
      <c r="D2009" s="8">
        <v>5162</v>
      </c>
      <c r="E2009" s="8">
        <v>1909</v>
      </c>
      <c r="F2009" s="8">
        <v>7132</v>
      </c>
      <c r="G2009" s="8">
        <v>17141</v>
      </c>
      <c r="H2009" s="70">
        <f t="shared" si="45"/>
        <v>0.17140190187270288</v>
      </c>
      <c r="I2009" s="70">
        <f t="shared" si="46"/>
        <v>0.30114929117321043</v>
      </c>
      <c r="J2009" s="33">
        <f t="shared" si="47"/>
        <v>0.4725511930459133</v>
      </c>
    </row>
    <row r="2010" spans="2:10" ht="15.75" hidden="1">
      <c r="B2010" s="24" t="s">
        <v>134</v>
      </c>
      <c r="C2010" s="8">
        <v>879</v>
      </c>
      <c r="D2010" s="8">
        <v>835</v>
      </c>
      <c r="E2010" s="8">
        <v>176</v>
      </c>
      <c r="F2010" s="8">
        <v>1364</v>
      </c>
      <c r="G2010" s="8">
        <v>3254</v>
      </c>
      <c r="H2010" s="70">
        <f t="shared" si="45"/>
        <v>0.27012907191149355</v>
      </c>
      <c r="I2010" s="70">
        <f t="shared" si="46"/>
        <v>0.25660725261216966</v>
      </c>
      <c r="J2010" s="33">
        <f t="shared" si="47"/>
        <v>0.5267363245236631</v>
      </c>
    </row>
    <row r="2011" spans="2:10" ht="15.75" hidden="1">
      <c r="B2011" s="24" t="s">
        <v>168</v>
      </c>
      <c r="C2011" s="8">
        <v>2675</v>
      </c>
      <c r="D2011" s="8">
        <v>4024</v>
      </c>
      <c r="E2011" s="8">
        <v>549</v>
      </c>
      <c r="F2011" s="8">
        <v>5492</v>
      </c>
      <c r="G2011" s="8">
        <v>12740</v>
      </c>
      <c r="H2011" s="70">
        <f t="shared" si="45"/>
        <v>0.20996860282574567</v>
      </c>
      <c r="I2011" s="70">
        <f t="shared" si="46"/>
        <v>0.31585557299843015</v>
      </c>
      <c r="J2011" s="33">
        <f t="shared" si="47"/>
        <v>0.5258241758241758</v>
      </c>
    </row>
    <row r="2012" spans="2:10" ht="15.75" hidden="1">
      <c r="B2012" s="24" t="s">
        <v>169</v>
      </c>
      <c r="C2012" s="8">
        <f>SUM(C2008:C2011)</f>
        <v>7523</v>
      </c>
      <c r="D2012" s="8">
        <f>SUM(D2008:D2011)</f>
        <v>11472</v>
      </c>
      <c r="E2012" s="8">
        <f>SUM(E2008:E2011)</f>
        <v>3002</v>
      </c>
      <c r="F2012" s="8">
        <f>SUM(F2008:F2011)</f>
        <v>15288</v>
      </c>
      <c r="G2012" s="8">
        <f>SUM(G2008:G2011)</f>
        <v>37285</v>
      </c>
      <c r="H2012" s="70">
        <f t="shared" si="45"/>
        <v>0.2017701488534263</v>
      </c>
      <c r="I2012" s="70">
        <f t="shared" si="46"/>
        <v>0.30768405525010056</v>
      </c>
      <c r="J2012" s="33">
        <f t="shared" si="47"/>
        <v>0.5094542041035268</v>
      </c>
    </row>
    <row r="2013" spans="2:10" ht="15.75" hidden="1">
      <c r="B2013" s="24" t="s">
        <v>53</v>
      </c>
      <c r="C2013" s="8">
        <v>41631</v>
      </c>
      <c r="D2013" s="8">
        <v>61977</v>
      </c>
      <c r="E2013" s="8">
        <v>12903</v>
      </c>
      <c r="F2013" s="8">
        <v>86882</v>
      </c>
      <c r="G2013" s="8">
        <v>203393</v>
      </c>
      <c r="H2013" s="70">
        <f t="shared" si="45"/>
        <v>0.20468256036343432</v>
      </c>
      <c r="I2013" s="70">
        <f t="shared" si="46"/>
        <v>0.304715501516768</v>
      </c>
      <c r="J2013" s="33">
        <f t="shared" si="47"/>
        <v>0.5093980618802023</v>
      </c>
    </row>
    <row r="2014" spans="2:14" ht="12.75" customHeight="1" hidden="1">
      <c r="B2014" s="378" t="s">
        <v>197</v>
      </c>
      <c r="C2014" s="379"/>
      <c r="D2014" s="379"/>
      <c r="E2014" s="379"/>
      <c r="F2014" s="379"/>
      <c r="G2014" s="379"/>
      <c r="H2014" s="379"/>
      <c r="I2014" s="379"/>
      <c r="J2014" s="379"/>
      <c r="K2014" s="379"/>
      <c r="L2014" s="379"/>
      <c r="M2014" s="379"/>
      <c r="N2014" s="379"/>
    </row>
    <row r="2015" spans="2:13" ht="15.75" hidden="1">
      <c r="B2015" s="325" t="s">
        <v>346</v>
      </c>
      <c r="C2015" s="334"/>
      <c r="D2015" s="334"/>
      <c r="E2015" s="334"/>
      <c r="F2015" s="334"/>
      <c r="G2015" s="334"/>
      <c r="H2015" s="334"/>
      <c r="I2015" s="334"/>
      <c r="J2015" s="334"/>
      <c r="K2015" s="334"/>
      <c r="L2015" s="334"/>
      <c r="M2015" s="334"/>
    </row>
    <row r="2016" ht="15.75" hidden="1"/>
    <row r="2017" spans="1:9" ht="15.75" hidden="1">
      <c r="A2017" s="63"/>
      <c r="B2017" s="85" t="s">
        <v>220</v>
      </c>
      <c r="C2017" s="64"/>
      <c r="D2017" s="64"/>
      <c r="E2017" s="64"/>
      <c r="F2017" s="64"/>
      <c r="G2017" s="64"/>
      <c r="H2017" s="64"/>
      <c r="I2017" s="64"/>
    </row>
    <row r="2018" spans="1:10" ht="63" hidden="1">
      <c r="A2018" s="63"/>
      <c r="B2018" s="21"/>
      <c r="C2018" s="10" t="s">
        <v>162</v>
      </c>
      <c r="D2018" s="10" t="s">
        <v>163</v>
      </c>
      <c r="E2018" s="10" t="s">
        <v>172</v>
      </c>
      <c r="F2018" s="10" t="s">
        <v>173</v>
      </c>
      <c r="G2018" s="10" t="s">
        <v>66</v>
      </c>
      <c r="H2018" s="10" t="s">
        <v>164</v>
      </c>
      <c r="I2018" s="10" t="s">
        <v>165</v>
      </c>
      <c r="J2018" s="69" t="s">
        <v>166</v>
      </c>
    </row>
    <row r="2019" spans="1:10" ht="15.75" hidden="1">
      <c r="A2019" s="63"/>
      <c r="B2019" s="24" t="s">
        <v>167</v>
      </c>
      <c r="C2019" s="40">
        <v>1102</v>
      </c>
      <c r="D2019" s="8">
        <v>1458</v>
      </c>
      <c r="E2019" s="8">
        <v>395</v>
      </c>
      <c r="F2019" s="8">
        <v>1515</v>
      </c>
      <c r="G2019" s="8">
        <v>4470</v>
      </c>
      <c r="H2019" s="70">
        <f aca="true" t="shared" si="48" ref="H2019:H2024">C2019/G2019</f>
        <v>0.2465324384787472</v>
      </c>
      <c r="I2019" s="70">
        <f aca="true" t="shared" si="49" ref="I2019:I2024">D2019/G2019</f>
        <v>0.3261744966442953</v>
      </c>
      <c r="J2019" s="33">
        <f aca="true" t="shared" si="50" ref="J2019:J2024">SUM(H2019:I2019)</f>
        <v>0.5727069351230425</v>
      </c>
    </row>
    <row r="2020" spans="1:10" ht="15.75" hidden="1">
      <c r="A2020" s="63"/>
      <c r="B2020" s="24" t="s">
        <v>60</v>
      </c>
      <c r="C2020" s="40">
        <v>3221</v>
      </c>
      <c r="D2020" s="8">
        <v>5342</v>
      </c>
      <c r="E2020" s="8">
        <v>2035</v>
      </c>
      <c r="F2020" s="8">
        <v>7596</v>
      </c>
      <c r="G2020" s="8">
        <v>18194</v>
      </c>
      <c r="H2020" s="70">
        <f t="shared" si="48"/>
        <v>0.1770363856216335</v>
      </c>
      <c r="I2020" s="70">
        <f t="shared" si="49"/>
        <v>0.293613279103001</v>
      </c>
      <c r="J2020" s="33">
        <f t="shared" si="50"/>
        <v>0.47064966472463454</v>
      </c>
    </row>
    <row r="2021" spans="1:10" ht="15.75" hidden="1">
      <c r="A2021" s="63"/>
      <c r="B2021" s="24" t="s">
        <v>134</v>
      </c>
      <c r="C2021" s="8">
        <v>914</v>
      </c>
      <c r="D2021" s="8">
        <v>963</v>
      </c>
      <c r="E2021" s="8">
        <v>177</v>
      </c>
      <c r="F2021" s="8">
        <v>1385</v>
      </c>
      <c r="G2021" s="8">
        <v>3439</v>
      </c>
      <c r="H2021" s="70">
        <f t="shared" si="48"/>
        <v>0.2657749345740041</v>
      </c>
      <c r="I2021" s="70">
        <f t="shared" si="49"/>
        <v>0.2800232625763303</v>
      </c>
      <c r="J2021" s="33">
        <f t="shared" si="50"/>
        <v>0.5457981971503344</v>
      </c>
    </row>
    <row r="2022" spans="1:10" ht="15.75" hidden="1">
      <c r="A2022" s="63"/>
      <c r="B2022" s="24" t="s">
        <v>168</v>
      </c>
      <c r="C2022" s="8">
        <v>2747</v>
      </c>
      <c r="D2022" s="8">
        <v>4219</v>
      </c>
      <c r="E2022" s="8">
        <v>571</v>
      </c>
      <c r="F2022" s="8">
        <v>5632</v>
      </c>
      <c r="G2022" s="8">
        <v>13169</v>
      </c>
      <c r="H2022" s="70">
        <f t="shared" si="48"/>
        <v>0.20859594502240109</v>
      </c>
      <c r="I2022" s="70">
        <f t="shared" si="49"/>
        <v>0.3203736046776521</v>
      </c>
      <c r="J2022" s="33">
        <f t="shared" si="50"/>
        <v>0.5289695497000532</v>
      </c>
    </row>
    <row r="2023" spans="1:10" ht="15.75" hidden="1">
      <c r="A2023" s="63"/>
      <c r="B2023" s="24" t="s">
        <v>169</v>
      </c>
      <c r="C2023" s="8">
        <f>SUM(C2019:C2022)</f>
        <v>7984</v>
      </c>
      <c r="D2023" s="8">
        <f>SUM(D2019:D2022)</f>
        <v>11982</v>
      </c>
      <c r="E2023" s="8">
        <f>SUM(E2019:E2022)</f>
        <v>3178</v>
      </c>
      <c r="F2023" s="8">
        <f>SUM(F2019:F2022)</f>
        <v>16128</v>
      </c>
      <c r="G2023" s="8">
        <f>SUM(G2019:G2022)</f>
        <v>39272</v>
      </c>
      <c r="H2023" s="70">
        <f t="shared" si="48"/>
        <v>0.20330006111224283</v>
      </c>
      <c r="I2023" s="70">
        <f t="shared" si="49"/>
        <v>0.3051028722754125</v>
      </c>
      <c r="J2023" s="33">
        <f t="shared" si="50"/>
        <v>0.5084029333876553</v>
      </c>
    </row>
    <row r="2024" spans="1:10" ht="15.75" hidden="1">
      <c r="A2024" s="2"/>
      <c r="B2024" s="24" t="s">
        <v>53</v>
      </c>
      <c r="C2024" s="8">
        <v>44433</v>
      </c>
      <c r="D2024" s="8">
        <v>63461</v>
      </c>
      <c r="E2024" s="8">
        <v>13403</v>
      </c>
      <c r="F2024" s="8">
        <v>91628</v>
      </c>
      <c r="G2024" s="8">
        <v>212925</v>
      </c>
      <c r="H2024" s="70">
        <f t="shared" si="48"/>
        <v>0.20867911236350828</v>
      </c>
      <c r="I2024" s="70">
        <f t="shared" si="49"/>
        <v>0.2980439121756487</v>
      </c>
      <c r="J2024" s="33">
        <f t="shared" si="50"/>
        <v>0.506723024539157</v>
      </c>
    </row>
    <row r="2025" spans="2:14" ht="12.75" customHeight="1" hidden="1">
      <c r="B2025" s="378" t="s">
        <v>198</v>
      </c>
      <c r="C2025" s="379"/>
      <c r="D2025" s="379"/>
      <c r="E2025" s="379"/>
      <c r="F2025" s="379"/>
      <c r="G2025" s="379"/>
      <c r="H2025" s="379"/>
      <c r="I2025" s="379"/>
      <c r="J2025" s="379"/>
      <c r="K2025" s="379"/>
      <c r="L2025" s="379"/>
      <c r="M2025" s="379"/>
      <c r="N2025" s="379"/>
    </row>
    <row r="2026" spans="2:13" s="85" customFormat="1" ht="15.75" hidden="1">
      <c r="B2026" s="325" t="s">
        <v>199</v>
      </c>
      <c r="C2026" s="334"/>
      <c r="D2026" s="334"/>
      <c r="E2026" s="334"/>
      <c r="F2026" s="334"/>
      <c r="G2026" s="334"/>
      <c r="H2026" s="334"/>
      <c r="I2026" s="334"/>
      <c r="J2026" s="334"/>
      <c r="K2026" s="334"/>
      <c r="L2026" s="334"/>
      <c r="M2026" s="334"/>
    </row>
    <row r="2027" spans="1:9" ht="15.75" hidden="1">
      <c r="A2027" s="2"/>
      <c r="B2027" s="7"/>
      <c r="C2027" s="7"/>
      <c r="D2027" s="7"/>
      <c r="E2027" s="7"/>
      <c r="F2027" s="7"/>
      <c r="G2027" s="7"/>
      <c r="H2027" s="7"/>
      <c r="I2027" s="62"/>
    </row>
    <row r="2028" spans="1:9" ht="15.75" hidden="1">
      <c r="A2028" s="2"/>
      <c r="B2028" s="85" t="s">
        <v>221</v>
      </c>
      <c r="C2028" s="64"/>
      <c r="D2028" s="64"/>
      <c r="E2028" s="64"/>
      <c r="F2028" s="64"/>
      <c r="G2028" s="64"/>
      <c r="H2028" s="64"/>
      <c r="I2028" s="64"/>
    </row>
    <row r="2029" spans="2:10" ht="63" hidden="1">
      <c r="B2029" s="21"/>
      <c r="C2029" s="10" t="s">
        <v>162</v>
      </c>
      <c r="D2029" s="10" t="s">
        <v>163</v>
      </c>
      <c r="E2029" s="10" t="s">
        <v>172</v>
      </c>
      <c r="F2029" s="10" t="s">
        <v>173</v>
      </c>
      <c r="G2029" s="10" t="s">
        <v>66</v>
      </c>
      <c r="H2029" s="10" t="s">
        <v>164</v>
      </c>
      <c r="I2029" s="10" t="s">
        <v>165</v>
      </c>
      <c r="J2029" s="69" t="s">
        <v>166</v>
      </c>
    </row>
    <row r="2030" spans="2:10" ht="15.75" hidden="1">
      <c r="B2030" s="24" t="s">
        <v>167</v>
      </c>
      <c r="C2030" s="40">
        <v>1038</v>
      </c>
      <c r="D2030" s="8">
        <v>1590</v>
      </c>
      <c r="E2030" s="8">
        <v>427</v>
      </c>
      <c r="F2030" s="8">
        <v>1512</v>
      </c>
      <c r="G2030" s="8">
        <v>4567</v>
      </c>
      <c r="H2030" s="70">
        <f aca="true" t="shared" si="51" ref="H2030:H2035">C2030/G2030</f>
        <v>0.22728268009634334</v>
      </c>
      <c r="I2030" s="70">
        <f aca="true" t="shared" si="52" ref="I2030:I2035">D2030/G2030</f>
        <v>0.3481497700897745</v>
      </c>
      <c r="J2030" s="33">
        <f aca="true" t="shared" si="53" ref="J2030:J2035">SUM(H2030:I2030)</f>
        <v>0.5754324501861179</v>
      </c>
    </row>
    <row r="2031" spans="2:10" ht="15.75" hidden="1">
      <c r="B2031" s="24" t="s">
        <v>60</v>
      </c>
      <c r="C2031" s="40">
        <v>3169</v>
      </c>
      <c r="D2031" s="8">
        <v>5847</v>
      </c>
      <c r="E2031" s="8">
        <v>2141</v>
      </c>
      <c r="F2031" s="8">
        <v>8022</v>
      </c>
      <c r="G2031" s="8">
        <v>19179</v>
      </c>
      <c r="H2031" s="70">
        <f t="shared" si="51"/>
        <v>0.1652328067156786</v>
      </c>
      <c r="I2031" s="70">
        <f t="shared" si="52"/>
        <v>0.30486469576098857</v>
      </c>
      <c r="J2031" s="33">
        <f t="shared" si="53"/>
        <v>0.47009750247666715</v>
      </c>
    </row>
    <row r="2032" spans="2:10" ht="15.75" hidden="1">
      <c r="B2032" s="24" t="s">
        <v>134</v>
      </c>
      <c r="C2032" s="8">
        <v>925</v>
      </c>
      <c r="D2032" s="8">
        <v>1029</v>
      </c>
      <c r="E2032" s="8">
        <v>198</v>
      </c>
      <c r="F2032" s="8">
        <v>1368</v>
      </c>
      <c r="G2032" s="8">
        <v>3520</v>
      </c>
      <c r="H2032" s="70">
        <f t="shared" si="51"/>
        <v>0.2627840909090909</v>
      </c>
      <c r="I2032" s="70">
        <f t="shared" si="52"/>
        <v>0.2923295454545455</v>
      </c>
      <c r="J2032" s="33">
        <f t="shared" si="53"/>
        <v>0.5551136363636364</v>
      </c>
    </row>
    <row r="2033" spans="2:10" ht="15.75" hidden="1">
      <c r="B2033" s="24" t="s">
        <v>168</v>
      </c>
      <c r="C2033" s="8">
        <v>2765</v>
      </c>
      <c r="D2033" s="8">
        <v>4358</v>
      </c>
      <c r="E2033" s="8">
        <v>691</v>
      </c>
      <c r="F2033" s="8">
        <v>5671</v>
      </c>
      <c r="G2033" s="8">
        <v>13485</v>
      </c>
      <c r="H2033" s="70">
        <f t="shared" si="51"/>
        <v>0.20504263997033742</v>
      </c>
      <c r="I2033" s="70">
        <f t="shared" si="52"/>
        <v>0.3231738969225065</v>
      </c>
      <c r="J2033" s="33">
        <f t="shared" si="53"/>
        <v>0.5282165368928439</v>
      </c>
    </row>
    <row r="2034" spans="2:10" ht="15.75" hidden="1">
      <c r="B2034" s="24" t="s">
        <v>169</v>
      </c>
      <c r="C2034" s="8">
        <f>SUM(C2030:C2033)</f>
        <v>7897</v>
      </c>
      <c r="D2034" s="8">
        <f>SUM(D2030:D2033)</f>
        <v>12824</v>
      </c>
      <c r="E2034" s="8">
        <f>SUM(E2030:E2033)</f>
        <v>3457</v>
      </c>
      <c r="F2034" s="8">
        <f>SUM(F2030:F2033)</f>
        <v>16573</v>
      </c>
      <c r="G2034" s="8">
        <f>SUM(G2030:G2033)</f>
        <v>40751</v>
      </c>
      <c r="H2034" s="70">
        <f t="shared" si="51"/>
        <v>0.1937866555421953</v>
      </c>
      <c r="I2034" s="70">
        <f t="shared" si="52"/>
        <v>0.3146916640082452</v>
      </c>
      <c r="J2034" s="33">
        <f t="shared" si="53"/>
        <v>0.5084783195504405</v>
      </c>
    </row>
    <row r="2035" spans="2:10" ht="15.75" hidden="1">
      <c r="B2035" s="24" t="s">
        <v>53</v>
      </c>
      <c r="C2035" s="8">
        <v>45751</v>
      </c>
      <c r="D2035" s="8">
        <v>65543</v>
      </c>
      <c r="E2035" s="8">
        <v>14152</v>
      </c>
      <c r="F2035" s="8">
        <v>89870</v>
      </c>
      <c r="G2035" s="8">
        <v>215316</v>
      </c>
      <c r="H2035" s="70">
        <f t="shared" si="51"/>
        <v>0.2124830481710602</v>
      </c>
      <c r="I2035" s="70">
        <f t="shared" si="52"/>
        <v>0.3044037600549889</v>
      </c>
      <c r="J2035" s="33">
        <f t="shared" si="53"/>
        <v>0.5168868082260492</v>
      </c>
    </row>
    <row r="2036" spans="2:14" ht="12.75" customHeight="1" hidden="1">
      <c r="B2036" s="378" t="s">
        <v>200</v>
      </c>
      <c r="C2036" s="379"/>
      <c r="D2036" s="379"/>
      <c r="E2036" s="379"/>
      <c r="F2036" s="379"/>
      <c r="G2036" s="379"/>
      <c r="H2036" s="379"/>
      <c r="I2036" s="379"/>
      <c r="J2036" s="379"/>
      <c r="K2036" s="379"/>
      <c r="L2036" s="379"/>
      <c r="M2036" s="379"/>
      <c r="N2036" s="379"/>
    </row>
    <row r="2037" spans="2:13" s="85" customFormat="1" ht="15.75" hidden="1">
      <c r="B2037" s="325" t="s">
        <v>201</v>
      </c>
      <c r="C2037" s="334"/>
      <c r="D2037" s="334"/>
      <c r="E2037" s="334"/>
      <c r="F2037" s="334"/>
      <c r="G2037" s="334"/>
      <c r="H2037" s="334"/>
      <c r="I2037" s="334"/>
      <c r="J2037" s="334"/>
      <c r="K2037" s="334"/>
      <c r="L2037" s="334"/>
      <c r="M2037" s="334"/>
    </row>
    <row r="2038" ht="12.75" hidden="1"/>
    <row r="2039" spans="2:9" ht="15.75" hidden="1">
      <c r="B2039" s="85" t="s">
        <v>222</v>
      </c>
      <c r="C2039" s="64"/>
      <c r="D2039" s="64"/>
      <c r="E2039" s="64"/>
      <c r="F2039" s="64"/>
      <c r="G2039" s="64"/>
      <c r="H2039" s="64"/>
      <c r="I2039" s="64"/>
    </row>
    <row r="2040" spans="2:10" ht="63" hidden="1">
      <c r="B2040" s="21"/>
      <c r="C2040" s="10" t="s">
        <v>162</v>
      </c>
      <c r="D2040" s="10" t="s">
        <v>163</v>
      </c>
      <c r="E2040" s="10" t="s">
        <v>172</v>
      </c>
      <c r="F2040" s="10" t="s">
        <v>173</v>
      </c>
      <c r="G2040" s="10" t="s">
        <v>66</v>
      </c>
      <c r="H2040" s="10" t="s">
        <v>164</v>
      </c>
      <c r="I2040" s="10" t="s">
        <v>165</v>
      </c>
      <c r="J2040" s="69" t="s">
        <v>166</v>
      </c>
    </row>
    <row r="2041" spans="2:10" ht="15.75" hidden="1">
      <c r="B2041" s="24" t="s">
        <v>167</v>
      </c>
      <c r="C2041" s="40">
        <v>1427</v>
      </c>
      <c r="D2041" s="8">
        <v>1673</v>
      </c>
      <c r="E2041" s="8">
        <v>619</v>
      </c>
      <c r="F2041" s="8">
        <v>1443</v>
      </c>
      <c r="G2041" s="8">
        <v>5162</v>
      </c>
      <c r="H2041" s="70">
        <f aca="true" t="shared" si="54" ref="H2041:H2046">C2041/G2041</f>
        <v>0.27644323905463</v>
      </c>
      <c r="I2041" s="70">
        <f aca="true" t="shared" si="55" ref="I2041:I2046">D2041/G2041</f>
        <v>0.32409918636187524</v>
      </c>
      <c r="J2041" s="33">
        <f aca="true" t="shared" si="56" ref="J2041:J2046">SUM(H2041:I2041)</f>
        <v>0.6005424254165053</v>
      </c>
    </row>
    <row r="2042" spans="2:10" ht="15.75" hidden="1">
      <c r="B2042" s="24" t="s">
        <v>60</v>
      </c>
      <c r="C2042" s="40">
        <v>4230</v>
      </c>
      <c r="D2042" s="8">
        <v>6024</v>
      </c>
      <c r="E2042" s="8">
        <v>2583</v>
      </c>
      <c r="F2042" s="8">
        <v>7666</v>
      </c>
      <c r="G2042" s="8">
        <v>20503</v>
      </c>
      <c r="H2042" s="70">
        <f t="shared" si="54"/>
        <v>0.2063112715212408</v>
      </c>
      <c r="I2042" s="70">
        <f t="shared" si="55"/>
        <v>0.2938106618543628</v>
      </c>
      <c r="J2042" s="33">
        <f t="shared" si="56"/>
        <v>0.5001219333756035</v>
      </c>
    </row>
    <row r="2043" spans="2:10" ht="15.75" hidden="1">
      <c r="B2043" s="24" t="s">
        <v>134</v>
      </c>
      <c r="C2043" s="8">
        <v>1176</v>
      </c>
      <c r="D2043" s="8">
        <v>1131</v>
      </c>
      <c r="E2043" s="8">
        <v>234</v>
      </c>
      <c r="F2043" s="8">
        <v>1410</v>
      </c>
      <c r="G2043" s="8">
        <v>3951</v>
      </c>
      <c r="H2043" s="70">
        <f t="shared" si="54"/>
        <v>0.2976461655277145</v>
      </c>
      <c r="I2043" s="70">
        <f t="shared" si="55"/>
        <v>0.2862566438876234</v>
      </c>
      <c r="J2043" s="33">
        <f t="shared" si="56"/>
        <v>0.5839028094153379</v>
      </c>
    </row>
    <row r="2044" spans="2:10" ht="15.75" hidden="1">
      <c r="B2044" s="24" t="s">
        <v>168</v>
      </c>
      <c r="C2044" s="8">
        <v>3769</v>
      </c>
      <c r="D2044" s="8">
        <v>4266</v>
      </c>
      <c r="E2044" s="8">
        <v>847</v>
      </c>
      <c r="F2044" s="8">
        <v>5302</v>
      </c>
      <c r="G2044" s="8">
        <v>14184</v>
      </c>
      <c r="H2044" s="70">
        <f t="shared" si="54"/>
        <v>0.265721940214326</v>
      </c>
      <c r="I2044" s="70">
        <f t="shared" si="55"/>
        <v>0.30076142131979694</v>
      </c>
      <c r="J2044" s="33">
        <f t="shared" si="56"/>
        <v>0.5664833615341229</v>
      </c>
    </row>
    <row r="2045" spans="2:10" ht="15.75" hidden="1">
      <c r="B2045" s="24" t="s">
        <v>169</v>
      </c>
      <c r="C2045" s="8">
        <f>SUM(C2041:C2044)</f>
        <v>10602</v>
      </c>
      <c r="D2045" s="8">
        <f>SUM(D2041:D2044)</f>
        <v>13094</v>
      </c>
      <c r="E2045" s="8">
        <f>SUM(E2041:E2044)</f>
        <v>4283</v>
      </c>
      <c r="F2045" s="8">
        <f>SUM(F2041:F2044)</f>
        <v>15821</v>
      </c>
      <c r="G2045" s="8">
        <f>SUM(G2041:G2044)</f>
        <v>43800</v>
      </c>
      <c r="H2045" s="70">
        <f t="shared" si="54"/>
        <v>0.24205479452054796</v>
      </c>
      <c r="I2045" s="70">
        <f t="shared" si="55"/>
        <v>0.2989497716894977</v>
      </c>
      <c r="J2045" s="33">
        <f t="shared" si="56"/>
        <v>0.5410045662100457</v>
      </c>
    </row>
    <row r="2046" spans="2:10" ht="15.75" hidden="1">
      <c r="B2046" s="24" t="s">
        <v>53</v>
      </c>
      <c r="C2046" s="8">
        <v>57345</v>
      </c>
      <c r="D2046" s="8">
        <v>65720</v>
      </c>
      <c r="E2046" s="8">
        <v>16019</v>
      </c>
      <c r="F2046" s="8">
        <v>86083</v>
      </c>
      <c r="G2046" s="8">
        <v>225167</v>
      </c>
      <c r="H2046" s="70">
        <f t="shared" si="54"/>
        <v>0.25467763926330234</v>
      </c>
      <c r="I2046" s="70">
        <f t="shared" si="55"/>
        <v>0.29187225481531487</v>
      </c>
      <c r="J2046" s="33">
        <f t="shared" si="56"/>
        <v>0.5465498940786172</v>
      </c>
    </row>
    <row r="2047" spans="2:14" ht="12.75" customHeight="1" hidden="1">
      <c r="B2047" s="378" t="s">
        <v>202</v>
      </c>
      <c r="C2047" s="379"/>
      <c r="D2047" s="379"/>
      <c r="E2047" s="379"/>
      <c r="F2047" s="379"/>
      <c r="G2047" s="379"/>
      <c r="H2047" s="379"/>
      <c r="I2047" s="379"/>
      <c r="J2047" s="379"/>
      <c r="K2047" s="379"/>
      <c r="L2047" s="379"/>
      <c r="M2047" s="379"/>
      <c r="N2047" s="379"/>
    </row>
    <row r="2048" spans="2:13" s="85" customFormat="1" ht="15.75" hidden="1">
      <c r="B2048" s="325" t="s">
        <v>203</v>
      </c>
      <c r="C2048" s="334"/>
      <c r="D2048" s="334"/>
      <c r="E2048" s="334"/>
      <c r="F2048" s="334"/>
      <c r="G2048" s="334"/>
      <c r="H2048" s="334"/>
      <c r="I2048" s="334"/>
      <c r="J2048" s="334"/>
      <c r="K2048" s="334"/>
      <c r="L2048" s="334"/>
      <c r="M2048" s="334"/>
    </row>
    <row r="2049" ht="12.75" hidden="1"/>
    <row r="2050" spans="2:9" ht="15.75" hidden="1">
      <c r="B2050" s="85" t="s">
        <v>223</v>
      </c>
      <c r="C2050" s="64"/>
      <c r="D2050" s="64"/>
      <c r="E2050" s="64"/>
      <c r="F2050" s="64"/>
      <c r="G2050" s="64"/>
      <c r="H2050" s="64"/>
      <c r="I2050" s="64"/>
    </row>
    <row r="2051" spans="2:10" ht="63" hidden="1">
      <c r="B2051" s="21"/>
      <c r="C2051" s="10" t="s">
        <v>162</v>
      </c>
      <c r="D2051" s="10" t="s">
        <v>163</v>
      </c>
      <c r="E2051" s="10" t="s">
        <v>172</v>
      </c>
      <c r="F2051" s="10" t="s">
        <v>173</v>
      </c>
      <c r="G2051" s="10" t="s">
        <v>66</v>
      </c>
      <c r="H2051" s="10" t="s">
        <v>164</v>
      </c>
      <c r="I2051" s="10" t="s">
        <v>165</v>
      </c>
      <c r="J2051" s="69" t="s">
        <v>166</v>
      </c>
    </row>
    <row r="2052" spans="2:10" ht="15.75" hidden="1">
      <c r="B2052" s="24" t="s">
        <v>167</v>
      </c>
      <c r="C2052" s="40">
        <v>1529</v>
      </c>
      <c r="D2052" s="8">
        <v>1864</v>
      </c>
      <c r="E2052" s="8">
        <v>710</v>
      </c>
      <c r="F2052" s="8">
        <v>1691</v>
      </c>
      <c r="G2052" s="8">
        <v>5794</v>
      </c>
      <c r="H2052" s="70">
        <f aca="true" t="shared" si="57" ref="H2052:H2057">C2052/G2052</f>
        <v>0.26389368312046946</v>
      </c>
      <c r="I2052" s="70">
        <f aca="true" t="shared" si="58" ref="I2052:I2057">D2052/G2052</f>
        <v>0.3217121159820504</v>
      </c>
      <c r="J2052" s="33">
        <f aca="true" t="shared" si="59" ref="J2052:J2057">SUM(H2052:I2052)</f>
        <v>0.5856057991025199</v>
      </c>
    </row>
    <row r="2053" spans="2:10" ht="15.75" hidden="1">
      <c r="B2053" s="24" t="s">
        <v>60</v>
      </c>
      <c r="C2053" s="40">
        <v>4342</v>
      </c>
      <c r="D2053" s="8">
        <v>6129</v>
      </c>
      <c r="E2053" s="8">
        <v>2820</v>
      </c>
      <c r="F2053" s="8">
        <v>8345</v>
      </c>
      <c r="G2053" s="8">
        <v>21636</v>
      </c>
      <c r="H2053" s="70">
        <f t="shared" si="57"/>
        <v>0.20068404511000185</v>
      </c>
      <c r="I2053" s="70">
        <f t="shared" si="58"/>
        <v>0.2832778702163062</v>
      </c>
      <c r="J2053" s="33">
        <f t="shared" si="59"/>
        <v>0.48396191532630806</v>
      </c>
    </row>
    <row r="2054" spans="2:10" ht="15.75" hidden="1">
      <c r="B2054" s="24" t="s">
        <v>134</v>
      </c>
      <c r="C2054" s="8">
        <v>1240</v>
      </c>
      <c r="D2054" s="8">
        <v>1344</v>
      </c>
      <c r="E2054" s="8">
        <v>263</v>
      </c>
      <c r="F2054" s="8">
        <v>1547</v>
      </c>
      <c r="G2054" s="8">
        <v>4394</v>
      </c>
      <c r="H2054" s="70">
        <f t="shared" si="57"/>
        <v>0.28220300409649524</v>
      </c>
      <c r="I2054" s="70">
        <f t="shared" si="58"/>
        <v>0.3058716431497497</v>
      </c>
      <c r="J2054" s="33">
        <f t="shared" si="59"/>
        <v>0.5880746472462449</v>
      </c>
    </row>
    <row r="2055" spans="2:10" ht="15.75" hidden="1">
      <c r="B2055" s="24" t="s">
        <v>168</v>
      </c>
      <c r="C2055" s="8">
        <v>3853</v>
      </c>
      <c r="D2055" s="8">
        <v>4560</v>
      </c>
      <c r="E2055" s="8">
        <v>915</v>
      </c>
      <c r="F2055" s="8">
        <v>6006</v>
      </c>
      <c r="G2055" s="8">
        <v>15334</v>
      </c>
      <c r="H2055" s="70">
        <f t="shared" si="57"/>
        <v>0.25127168383983306</v>
      </c>
      <c r="I2055" s="70">
        <f t="shared" si="58"/>
        <v>0.29737837485326724</v>
      </c>
      <c r="J2055" s="33">
        <f t="shared" si="59"/>
        <v>0.5486500586931002</v>
      </c>
    </row>
    <row r="2056" spans="2:10" ht="15.75" hidden="1">
      <c r="B2056" s="24" t="s">
        <v>169</v>
      </c>
      <c r="C2056" s="8">
        <f>SUM(C2052:C2055)</f>
        <v>10964</v>
      </c>
      <c r="D2056" s="8">
        <f>SUM(D2052:D2055)</f>
        <v>13897</v>
      </c>
      <c r="E2056" s="8">
        <f>SUM(E2052:E2055)</f>
        <v>4708</v>
      </c>
      <c r="F2056" s="8">
        <f>SUM(F2052:F2055)</f>
        <v>17589</v>
      </c>
      <c r="G2056" s="8">
        <f>SUM(G2052:G2055)</f>
        <v>47158</v>
      </c>
      <c r="H2056" s="70">
        <f t="shared" si="57"/>
        <v>0.23249501675219475</v>
      </c>
      <c r="I2056" s="70">
        <f t="shared" si="58"/>
        <v>0.2946901904236821</v>
      </c>
      <c r="J2056" s="33">
        <f t="shared" si="59"/>
        <v>0.5271852071758769</v>
      </c>
    </row>
    <row r="2057" spans="2:10" ht="15.75" hidden="1">
      <c r="B2057" s="24" t="s">
        <v>53</v>
      </c>
      <c r="C2057" s="8">
        <v>59123</v>
      </c>
      <c r="D2057" s="8">
        <v>70461</v>
      </c>
      <c r="E2057" s="8">
        <v>17446</v>
      </c>
      <c r="F2057" s="8">
        <v>91079</v>
      </c>
      <c r="G2057" s="8">
        <v>238109</v>
      </c>
      <c r="H2057" s="70">
        <f t="shared" si="57"/>
        <v>0.24830224813005808</v>
      </c>
      <c r="I2057" s="70">
        <f t="shared" si="58"/>
        <v>0.29591909587625836</v>
      </c>
      <c r="J2057" s="33">
        <f t="shared" si="59"/>
        <v>0.5442213440063164</v>
      </c>
    </row>
    <row r="2058" spans="2:14" ht="12.75" customHeight="1" hidden="1">
      <c r="B2058" s="378" t="s">
        <v>206</v>
      </c>
      <c r="C2058" s="379"/>
      <c r="D2058" s="379"/>
      <c r="E2058" s="379"/>
      <c r="F2058" s="379"/>
      <c r="G2058" s="379"/>
      <c r="H2058" s="379"/>
      <c r="I2058" s="379"/>
      <c r="J2058" s="379"/>
      <c r="K2058" s="379"/>
      <c r="L2058" s="379"/>
      <c r="M2058" s="379"/>
      <c r="N2058" s="379"/>
    </row>
    <row r="2059" spans="2:13" s="85" customFormat="1" ht="15.75" hidden="1">
      <c r="B2059" s="325" t="s">
        <v>205</v>
      </c>
      <c r="C2059" s="334"/>
      <c r="D2059" s="334"/>
      <c r="E2059" s="334"/>
      <c r="F2059" s="334"/>
      <c r="G2059" s="334"/>
      <c r="H2059" s="334"/>
      <c r="I2059" s="334"/>
      <c r="J2059" s="334"/>
      <c r="K2059" s="334"/>
      <c r="L2059" s="334"/>
      <c r="M2059" s="334"/>
    </row>
    <row r="2060" ht="12.75" hidden="1"/>
    <row r="2061" spans="2:9" ht="15.75" hidden="1">
      <c r="B2061" s="85" t="s">
        <v>224</v>
      </c>
      <c r="C2061" s="64"/>
      <c r="D2061" s="64"/>
      <c r="E2061" s="64"/>
      <c r="F2061" s="64"/>
      <c r="G2061" s="64"/>
      <c r="H2061" s="64"/>
      <c r="I2061" s="64"/>
    </row>
    <row r="2062" spans="2:10" ht="63" hidden="1">
      <c r="B2062" s="21"/>
      <c r="C2062" s="10" t="s">
        <v>162</v>
      </c>
      <c r="D2062" s="10" t="s">
        <v>163</v>
      </c>
      <c r="E2062" s="10" t="s">
        <v>172</v>
      </c>
      <c r="F2062" s="10" t="s">
        <v>173</v>
      </c>
      <c r="G2062" s="10" t="s">
        <v>66</v>
      </c>
      <c r="H2062" s="10" t="s">
        <v>164</v>
      </c>
      <c r="I2062" s="10" t="s">
        <v>165</v>
      </c>
      <c r="J2062" s="69" t="s">
        <v>166</v>
      </c>
    </row>
    <row r="2063" spans="2:10" ht="15.75" hidden="1">
      <c r="B2063" s="24" t="s">
        <v>167</v>
      </c>
      <c r="C2063" s="40">
        <v>1597</v>
      </c>
      <c r="D2063" s="8">
        <v>2021</v>
      </c>
      <c r="E2063" s="8">
        <v>652</v>
      </c>
      <c r="F2063" s="8">
        <v>1887</v>
      </c>
      <c r="G2063" s="8">
        <v>6157</v>
      </c>
      <c r="H2063" s="70">
        <f aca="true" t="shared" si="60" ref="H2063:H2068">C2063/G2063</f>
        <v>0.25937956797141465</v>
      </c>
      <c r="I2063" s="70">
        <f aca="true" t="shared" si="61" ref="I2063:I2068">D2063/G2063</f>
        <v>0.3282442748091603</v>
      </c>
      <c r="J2063" s="33">
        <f aca="true" t="shared" si="62" ref="J2063:J2068">SUM(H2063:I2063)</f>
        <v>0.5876238427805749</v>
      </c>
    </row>
    <row r="2064" spans="2:10" ht="15.75" hidden="1">
      <c r="B2064" s="24" t="s">
        <v>60</v>
      </c>
      <c r="C2064" s="40">
        <v>4573</v>
      </c>
      <c r="D2064" s="8">
        <v>6732</v>
      </c>
      <c r="E2064" s="8">
        <v>2715</v>
      </c>
      <c r="F2064" s="8">
        <v>8667</v>
      </c>
      <c r="G2064" s="8">
        <v>22678</v>
      </c>
      <c r="H2064" s="70">
        <f t="shared" si="60"/>
        <v>0.20164917541229385</v>
      </c>
      <c r="I2064" s="70">
        <f t="shared" si="61"/>
        <v>0.29685157421289354</v>
      </c>
      <c r="J2064" s="33">
        <f t="shared" si="62"/>
        <v>0.4985007496251874</v>
      </c>
    </row>
    <row r="2065" spans="2:10" ht="15.75" hidden="1">
      <c r="B2065" s="24" t="s">
        <v>134</v>
      </c>
      <c r="C2065" s="8">
        <v>1322</v>
      </c>
      <c r="D2065" s="8">
        <v>1341</v>
      </c>
      <c r="E2065" s="8">
        <v>291</v>
      </c>
      <c r="F2065" s="8">
        <v>1620</v>
      </c>
      <c r="G2065" s="8">
        <v>4574</v>
      </c>
      <c r="H2065" s="70">
        <f t="shared" si="60"/>
        <v>0.2890249234805422</v>
      </c>
      <c r="I2065" s="70">
        <f t="shared" si="61"/>
        <v>0.29317883690424135</v>
      </c>
      <c r="J2065" s="33">
        <f t="shared" si="62"/>
        <v>0.5822037603847836</v>
      </c>
    </row>
    <row r="2066" spans="2:10" ht="15.75" hidden="1">
      <c r="B2066" s="24" t="s">
        <v>168</v>
      </c>
      <c r="C2066" s="8">
        <v>3958</v>
      </c>
      <c r="D2066" s="8">
        <v>5014</v>
      </c>
      <c r="E2066" s="8">
        <v>983</v>
      </c>
      <c r="F2066" s="8">
        <v>6281</v>
      </c>
      <c r="G2066" s="8">
        <v>16236</v>
      </c>
      <c r="H2066" s="70">
        <f t="shared" si="60"/>
        <v>0.2437792559743779</v>
      </c>
      <c r="I2066" s="70">
        <f t="shared" si="61"/>
        <v>0.30881990638088197</v>
      </c>
      <c r="J2066" s="33">
        <f t="shared" si="62"/>
        <v>0.5525991623552599</v>
      </c>
    </row>
    <row r="2067" spans="2:10" ht="15.75" hidden="1">
      <c r="B2067" s="24" t="s">
        <v>169</v>
      </c>
      <c r="C2067" s="8">
        <f>SUM(C2063:C2066)</f>
        <v>11450</v>
      </c>
      <c r="D2067" s="8">
        <f>SUM(D2063:D2066)</f>
        <v>15108</v>
      </c>
      <c r="E2067" s="8">
        <f>SUM(E2063:E2066)</f>
        <v>4641</v>
      </c>
      <c r="F2067" s="8">
        <f>SUM(F2063:F2066)</f>
        <v>18455</v>
      </c>
      <c r="G2067" s="8">
        <f>SUM(G2063:G2066)</f>
        <v>49645</v>
      </c>
      <c r="H2067" s="70">
        <f t="shared" si="60"/>
        <v>0.2306375264377077</v>
      </c>
      <c r="I2067" s="70">
        <f t="shared" si="61"/>
        <v>0.30432067680531777</v>
      </c>
      <c r="J2067" s="33">
        <f t="shared" si="62"/>
        <v>0.5349582032430255</v>
      </c>
    </row>
    <row r="2068" spans="2:10" ht="15.75" hidden="1">
      <c r="B2068" s="24" t="s">
        <v>53</v>
      </c>
      <c r="C2068" s="8">
        <v>59691</v>
      </c>
      <c r="D2068" s="8">
        <v>73522</v>
      </c>
      <c r="E2068" s="8">
        <v>17323</v>
      </c>
      <c r="F2068" s="8">
        <v>93629</v>
      </c>
      <c r="G2068" s="8">
        <v>244165</v>
      </c>
      <c r="H2068" s="70">
        <f t="shared" si="60"/>
        <v>0.24446992812237625</v>
      </c>
      <c r="I2068" s="70">
        <f t="shared" si="61"/>
        <v>0.3011160485737104</v>
      </c>
      <c r="J2068" s="33">
        <f t="shared" si="62"/>
        <v>0.5455859766960867</v>
      </c>
    </row>
    <row r="2069" spans="2:14" ht="12.75" customHeight="1" hidden="1">
      <c r="B2069" s="378" t="s">
        <v>204</v>
      </c>
      <c r="C2069" s="379"/>
      <c r="D2069" s="379"/>
      <c r="E2069" s="379"/>
      <c r="F2069" s="379"/>
      <c r="G2069" s="379"/>
      <c r="H2069" s="379"/>
      <c r="I2069" s="379"/>
      <c r="J2069" s="379"/>
      <c r="K2069" s="379"/>
      <c r="L2069" s="379"/>
      <c r="M2069" s="379"/>
      <c r="N2069" s="379"/>
    </row>
    <row r="2070" spans="2:13" s="85" customFormat="1" ht="15.75" hidden="1">
      <c r="B2070" s="325" t="s">
        <v>207</v>
      </c>
      <c r="C2070" s="334"/>
      <c r="D2070" s="334"/>
      <c r="E2070" s="334"/>
      <c r="F2070" s="334"/>
      <c r="G2070" s="334"/>
      <c r="H2070" s="334"/>
      <c r="I2070" s="334"/>
      <c r="J2070" s="334"/>
      <c r="K2070" s="334"/>
      <c r="L2070" s="334"/>
      <c r="M2070" s="334"/>
    </row>
    <row r="2071" ht="12.75" hidden="1"/>
    <row r="2072" spans="2:9" ht="15.75" hidden="1">
      <c r="B2072" s="182" t="s">
        <v>225</v>
      </c>
      <c r="C2072" s="64"/>
      <c r="D2072" s="64"/>
      <c r="E2072" s="64"/>
      <c r="F2072" s="64"/>
      <c r="G2072" s="64"/>
      <c r="H2072" s="64"/>
      <c r="I2072" s="64"/>
    </row>
    <row r="2073" spans="2:10" ht="63" hidden="1">
      <c r="B2073" s="21"/>
      <c r="C2073" s="10" t="s">
        <v>162</v>
      </c>
      <c r="D2073" s="10" t="s">
        <v>163</v>
      </c>
      <c r="E2073" s="10" t="s">
        <v>172</v>
      </c>
      <c r="F2073" s="10" t="s">
        <v>173</v>
      </c>
      <c r="G2073" s="10" t="s">
        <v>66</v>
      </c>
      <c r="H2073" s="10" t="s">
        <v>164</v>
      </c>
      <c r="I2073" s="10" t="s">
        <v>165</v>
      </c>
      <c r="J2073" s="69" t="s">
        <v>166</v>
      </c>
    </row>
    <row r="2074" spans="2:10" ht="15.75" hidden="1">
      <c r="B2074" s="24" t="s">
        <v>167</v>
      </c>
      <c r="C2074" s="40">
        <v>1665</v>
      </c>
      <c r="D2074" s="8">
        <v>2167</v>
      </c>
      <c r="E2074" s="8">
        <v>587</v>
      </c>
      <c r="F2074" s="8">
        <v>2035</v>
      </c>
      <c r="G2074" s="8">
        <v>6454</v>
      </c>
      <c r="H2074" s="70">
        <f aca="true" t="shared" si="63" ref="H2074:H2079">C2074/G2074</f>
        <v>0.25797954756740005</v>
      </c>
      <c r="I2074" s="70">
        <f aca="true" t="shared" si="64" ref="I2074:I2079">D2074/G2074</f>
        <v>0.33576076851564923</v>
      </c>
      <c r="J2074" s="33">
        <f aca="true" t="shared" si="65" ref="J2074:J2079">SUM(H2074:I2074)</f>
        <v>0.5937403160830492</v>
      </c>
    </row>
    <row r="2075" spans="2:10" ht="15.75" hidden="1">
      <c r="B2075" s="24" t="s">
        <v>60</v>
      </c>
      <c r="C2075" s="40">
        <v>4636</v>
      </c>
      <c r="D2075" s="8">
        <v>6556</v>
      </c>
      <c r="E2075" s="8">
        <v>2712</v>
      </c>
      <c r="F2075" s="8">
        <v>8383</v>
      </c>
      <c r="G2075" s="8">
        <v>22287</v>
      </c>
      <c r="H2075" s="70">
        <f t="shared" si="63"/>
        <v>0.20801364023870417</v>
      </c>
      <c r="I2075" s="70">
        <f t="shared" si="64"/>
        <v>0.29416251626508727</v>
      </c>
      <c r="J2075" s="33">
        <f t="shared" si="65"/>
        <v>0.5021761565037914</v>
      </c>
    </row>
    <row r="2076" spans="2:10" ht="15.75" hidden="1">
      <c r="B2076" s="24" t="s">
        <v>134</v>
      </c>
      <c r="C2076" s="8">
        <v>1345</v>
      </c>
      <c r="D2076" s="8">
        <v>1421</v>
      </c>
      <c r="E2076" s="8">
        <v>305</v>
      </c>
      <c r="F2076" s="8">
        <v>1648</v>
      </c>
      <c r="G2076" s="8">
        <v>4719</v>
      </c>
      <c r="H2076" s="70">
        <f t="shared" si="63"/>
        <v>0.2850180122907396</v>
      </c>
      <c r="I2076" s="70">
        <f t="shared" si="64"/>
        <v>0.3011231193049375</v>
      </c>
      <c r="J2076" s="33">
        <f t="shared" si="65"/>
        <v>0.586141131595677</v>
      </c>
    </row>
    <row r="2077" spans="2:10" ht="15.75" hidden="1">
      <c r="B2077" s="24" t="s">
        <v>168</v>
      </c>
      <c r="C2077" s="8">
        <v>4216</v>
      </c>
      <c r="D2077" s="8">
        <v>5061</v>
      </c>
      <c r="E2077" s="8">
        <v>970</v>
      </c>
      <c r="F2077" s="8">
        <v>6031</v>
      </c>
      <c r="G2077" s="8">
        <v>16278</v>
      </c>
      <c r="H2077" s="70">
        <f t="shared" si="63"/>
        <v>0.2589998771347831</v>
      </c>
      <c r="I2077" s="70">
        <f t="shared" si="64"/>
        <v>0.31091043125691115</v>
      </c>
      <c r="J2077" s="33">
        <f t="shared" si="65"/>
        <v>0.5699103083916943</v>
      </c>
    </row>
    <row r="2078" spans="2:10" ht="15.75" hidden="1">
      <c r="B2078" s="24" t="s">
        <v>169</v>
      </c>
      <c r="C2078" s="8">
        <f>SUM(C2074:C2077)</f>
        <v>11862</v>
      </c>
      <c r="D2078" s="8">
        <f>SUM(D2074:D2077)</f>
        <v>15205</v>
      </c>
      <c r="E2078" s="8">
        <f>SUM(E2074:E2077)</f>
        <v>4574</v>
      </c>
      <c r="F2078" s="8">
        <f>SUM(F2074:F2077)</f>
        <v>18097</v>
      </c>
      <c r="G2078" s="8">
        <f>SUM(G2074:G2077)</f>
        <v>49738</v>
      </c>
      <c r="H2078" s="70">
        <f t="shared" si="63"/>
        <v>0.23848968595440106</v>
      </c>
      <c r="I2078" s="70">
        <f t="shared" si="64"/>
        <v>0.30570187783988095</v>
      </c>
      <c r="J2078" s="33">
        <f t="shared" si="65"/>
        <v>0.544191563794282</v>
      </c>
    </row>
    <row r="2079" spans="2:10" ht="15.75" hidden="1">
      <c r="B2079" s="24" t="s">
        <v>53</v>
      </c>
      <c r="C2079" s="8">
        <v>59769</v>
      </c>
      <c r="D2079" s="8">
        <v>72676</v>
      </c>
      <c r="E2079" s="8">
        <v>16969</v>
      </c>
      <c r="F2079" s="8">
        <v>90302</v>
      </c>
      <c r="G2079" s="8">
        <v>239716</v>
      </c>
      <c r="H2079" s="70">
        <f t="shared" si="63"/>
        <v>0.24933254350981995</v>
      </c>
      <c r="I2079" s="70">
        <f t="shared" si="64"/>
        <v>0.3031754242520316</v>
      </c>
      <c r="J2079" s="33">
        <f t="shared" si="65"/>
        <v>0.5525079677618515</v>
      </c>
    </row>
    <row r="2080" spans="2:14" ht="12.75" customHeight="1" hidden="1">
      <c r="B2080" s="378" t="s">
        <v>208</v>
      </c>
      <c r="C2080" s="379"/>
      <c r="D2080" s="379"/>
      <c r="E2080" s="379"/>
      <c r="F2080" s="379"/>
      <c r="G2080" s="379"/>
      <c r="H2080" s="379"/>
      <c r="I2080" s="379"/>
      <c r="J2080" s="379"/>
      <c r="K2080" s="379"/>
      <c r="L2080" s="379"/>
      <c r="M2080" s="379"/>
      <c r="N2080" s="379"/>
    </row>
    <row r="2081" spans="2:13" s="85" customFormat="1" ht="15.75" hidden="1">
      <c r="B2081" s="325" t="s">
        <v>209</v>
      </c>
      <c r="C2081" s="334"/>
      <c r="D2081" s="334"/>
      <c r="E2081" s="334"/>
      <c r="F2081" s="334"/>
      <c r="G2081" s="334"/>
      <c r="H2081" s="334"/>
      <c r="I2081" s="334"/>
      <c r="J2081" s="334"/>
      <c r="K2081" s="334"/>
      <c r="L2081" s="334"/>
      <c r="M2081" s="334"/>
    </row>
    <row r="2082" ht="12.75" hidden="1"/>
    <row r="2083" spans="2:9" ht="15.75" hidden="1">
      <c r="B2083" s="85" t="s">
        <v>226</v>
      </c>
      <c r="C2083" s="64"/>
      <c r="D2083" s="64"/>
      <c r="E2083" s="64"/>
      <c r="F2083" s="64"/>
      <c r="G2083" s="64"/>
      <c r="H2083" s="64"/>
      <c r="I2083" s="64"/>
    </row>
    <row r="2084" spans="2:10" ht="63" hidden="1">
      <c r="B2084" s="21"/>
      <c r="C2084" s="10" t="s">
        <v>162</v>
      </c>
      <c r="D2084" s="10" t="s">
        <v>163</v>
      </c>
      <c r="E2084" s="10" t="s">
        <v>172</v>
      </c>
      <c r="F2084" s="10" t="s">
        <v>173</v>
      </c>
      <c r="G2084" s="10" t="s">
        <v>66</v>
      </c>
      <c r="H2084" s="10" t="s">
        <v>164</v>
      </c>
      <c r="I2084" s="10" t="s">
        <v>165</v>
      </c>
      <c r="J2084" s="69" t="s">
        <v>166</v>
      </c>
    </row>
    <row r="2085" spans="2:10" ht="15.75" hidden="1">
      <c r="B2085" s="24" t="s">
        <v>167</v>
      </c>
      <c r="C2085" s="40">
        <v>1946</v>
      </c>
      <c r="D2085" s="8">
        <v>2277</v>
      </c>
      <c r="E2085" s="8">
        <v>663</v>
      </c>
      <c r="F2085" s="8">
        <v>2092</v>
      </c>
      <c r="G2085" s="8">
        <v>6978</v>
      </c>
      <c r="H2085" s="70">
        <f aca="true" t="shared" si="66" ref="H2085:H2090">C2085/G2085</f>
        <v>0.27887646890226425</v>
      </c>
      <c r="I2085" s="70">
        <f aca="true" t="shared" si="67" ref="I2085:I2090">D2085/G2085</f>
        <v>0.32631126397248494</v>
      </c>
      <c r="J2085" s="33">
        <f aca="true" t="shared" si="68" ref="J2085:J2090">SUM(H2085:I2085)</f>
        <v>0.6051877328747493</v>
      </c>
    </row>
    <row r="2086" spans="2:10" ht="15.75" hidden="1">
      <c r="B2086" s="24" t="s">
        <v>60</v>
      </c>
      <c r="C2086" s="40">
        <v>4696</v>
      </c>
      <c r="D2086" s="8">
        <v>6381</v>
      </c>
      <c r="E2086" s="8">
        <v>2639</v>
      </c>
      <c r="F2086" s="8">
        <v>8007</v>
      </c>
      <c r="G2086" s="8">
        <v>21723</v>
      </c>
      <c r="H2086" s="70">
        <f t="shared" si="66"/>
        <v>0.21617640289094509</v>
      </c>
      <c r="I2086" s="70">
        <f t="shared" si="67"/>
        <v>0.2937439580168485</v>
      </c>
      <c r="J2086" s="33">
        <f t="shared" si="68"/>
        <v>0.5099203609077936</v>
      </c>
    </row>
    <row r="2087" spans="2:10" ht="15.75" hidden="1">
      <c r="B2087" s="24" t="s">
        <v>134</v>
      </c>
      <c r="C2087" s="8">
        <v>1363</v>
      </c>
      <c r="D2087" s="8">
        <v>1518</v>
      </c>
      <c r="E2087" s="8">
        <v>295</v>
      </c>
      <c r="F2087" s="8">
        <v>1658</v>
      </c>
      <c r="G2087" s="8">
        <v>4834</v>
      </c>
      <c r="H2087" s="70">
        <f t="shared" si="66"/>
        <v>0.2819611088125776</v>
      </c>
      <c r="I2087" s="70">
        <f t="shared" si="67"/>
        <v>0.31402565163425733</v>
      </c>
      <c r="J2087" s="33">
        <f t="shared" si="68"/>
        <v>0.595986760446835</v>
      </c>
    </row>
    <row r="2088" spans="2:10" ht="15.75" hidden="1">
      <c r="B2088" s="24" t="s">
        <v>168</v>
      </c>
      <c r="C2088" s="8">
        <v>4289</v>
      </c>
      <c r="D2088" s="8">
        <v>5105</v>
      </c>
      <c r="E2088" s="8">
        <v>1012</v>
      </c>
      <c r="F2088" s="8">
        <v>6213</v>
      </c>
      <c r="G2088" s="8">
        <v>16619</v>
      </c>
      <c r="H2088" s="70">
        <f t="shared" si="66"/>
        <v>0.25807810337565434</v>
      </c>
      <c r="I2088" s="70">
        <f t="shared" si="67"/>
        <v>0.3071785305975089</v>
      </c>
      <c r="J2088" s="33">
        <f t="shared" si="68"/>
        <v>0.5652566339731633</v>
      </c>
    </row>
    <row r="2089" spans="2:10" ht="15.75" hidden="1">
      <c r="B2089" s="24" t="s">
        <v>169</v>
      </c>
      <c r="C2089" s="8">
        <f>SUM(C2085:C2088)</f>
        <v>12294</v>
      </c>
      <c r="D2089" s="8">
        <f>SUM(D2085:D2088)</f>
        <v>15281</v>
      </c>
      <c r="E2089" s="8">
        <f>SUM(E2085:E2088)</f>
        <v>4609</v>
      </c>
      <c r="F2089" s="8">
        <f>SUM(F2085:F2088)</f>
        <v>17970</v>
      </c>
      <c r="G2089" s="8">
        <f>SUM(G2085:G2088)</f>
        <v>50154</v>
      </c>
      <c r="H2089" s="70">
        <f t="shared" si="66"/>
        <v>0.24512501495394187</v>
      </c>
      <c r="I2089" s="70">
        <f t="shared" si="67"/>
        <v>0.30468158073134743</v>
      </c>
      <c r="J2089" s="33">
        <f t="shared" si="68"/>
        <v>0.5498065956852893</v>
      </c>
    </row>
    <row r="2090" spans="2:10" ht="15.75" hidden="1">
      <c r="B2090" s="24" t="s">
        <v>53</v>
      </c>
      <c r="C2090" s="8">
        <v>61309</v>
      </c>
      <c r="D2090" s="8">
        <v>73596</v>
      </c>
      <c r="E2090" s="8">
        <v>17009</v>
      </c>
      <c r="F2090" s="8">
        <v>88571</v>
      </c>
      <c r="G2090" s="8">
        <v>240485</v>
      </c>
      <c r="H2090" s="70">
        <f t="shared" si="66"/>
        <v>0.2549389774830031</v>
      </c>
      <c r="I2090" s="70">
        <f t="shared" si="67"/>
        <v>0.3060315612200345</v>
      </c>
      <c r="J2090" s="33">
        <f t="shared" si="68"/>
        <v>0.5609705387030376</v>
      </c>
    </row>
    <row r="2091" spans="2:14" ht="12.75" customHeight="1" hidden="1">
      <c r="B2091" s="378" t="s">
        <v>210</v>
      </c>
      <c r="C2091" s="379"/>
      <c r="D2091" s="379"/>
      <c r="E2091" s="379"/>
      <c r="F2091" s="379"/>
      <c r="G2091" s="379"/>
      <c r="H2091" s="379"/>
      <c r="I2091" s="379"/>
      <c r="J2091" s="379"/>
      <c r="K2091" s="379"/>
      <c r="L2091" s="379"/>
      <c r="M2091" s="379"/>
      <c r="N2091" s="379"/>
    </row>
    <row r="2092" spans="2:13" s="85" customFormat="1" ht="15.75" hidden="1">
      <c r="B2092" s="325" t="s">
        <v>211</v>
      </c>
      <c r="C2092" s="334"/>
      <c r="D2092" s="334"/>
      <c r="E2092" s="334"/>
      <c r="F2092" s="334"/>
      <c r="G2092" s="334"/>
      <c r="H2092" s="334"/>
      <c r="I2092" s="334"/>
      <c r="J2092" s="334"/>
      <c r="K2092" s="334"/>
      <c r="L2092" s="334"/>
      <c r="M2092" s="334"/>
    </row>
    <row r="2093" ht="12.75" hidden="1"/>
    <row r="2094" spans="2:9" ht="15.75" hidden="1">
      <c r="B2094" s="163" t="s">
        <v>227</v>
      </c>
      <c r="C2094" s="85"/>
      <c r="D2094" s="85"/>
      <c r="E2094" s="85"/>
      <c r="F2094" s="85"/>
      <c r="G2094" s="85"/>
      <c r="H2094" s="85"/>
      <c r="I2094" s="85"/>
    </row>
    <row r="2095" spans="2:10" ht="63" hidden="1">
      <c r="B2095" s="21"/>
      <c r="C2095" s="10" t="s">
        <v>162</v>
      </c>
      <c r="D2095" s="10" t="s">
        <v>163</v>
      </c>
      <c r="E2095" s="10" t="s">
        <v>172</v>
      </c>
      <c r="F2095" s="10" t="s">
        <v>173</v>
      </c>
      <c r="G2095" s="10" t="s">
        <v>66</v>
      </c>
      <c r="H2095" s="10" t="s">
        <v>164</v>
      </c>
      <c r="I2095" s="10" t="s">
        <v>165</v>
      </c>
      <c r="J2095" s="69" t="s">
        <v>166</v>
      </c>
    </row>
    <row r="2096" spans="2:10" ht="15.75" hidden="1">
      <c r="B2096" s="24" t="s">
        <v>167</v>
      </c>
      <c r="C2096" s="40">
        <v>1949</v>
      </c>
      <c r="D2096" s="8">
        <v>2555</v>
      </c>
      <c r="E2096" s="8">
        <v>684</v>
      </c>
      <c r="F2096" s="8">
        <v>2188</v>
      </c>
      <c r="G2096" s="8">
        <v>7376</v>
      </c>
      <c r="H2096" s="70">
        <f aca="true" t="shared" si="69" ref="H2096:H2101">C2096/G2096</f>
        <v>0.2642353579175705</v>
      </c>
      <c r="I2096" s="70">
        <f aca="true" t="shared" si="70" ref="I2096:I2101">D2096/G2096</f>
        <v>0.3463937093275488</v>
      </c>
      <c r="J2096" s="33">
        <f aca="true" t="shared" si="71" ref="J2096:J2101">SUM(H2096:I2096)</f>
        <v>0.6106290672451193</v>
      </c>
    </row>
    <row r="2097" spans="2:10" ht="15.75" hidden="1">
      <c r="B2097" s="24" t="s">
        <v>60</v>
      </c>
      <c r="C2097" s="40">
        <v>4718</v>
      </c>
      <c r="D2097" s="8">
        <v>6349</v>
      </c>
      <c r="E2097" s="8">
        <v>2551</v>
      </c>
      <c r="F2097" s="8">
        <v>7977</v>
      </c>
      <c r="G2097" s="8">
        <v>21595</v>
      </c>
      <c r="H2097" s="70">
        <f t="shared" si="69"/>
        <v>0.21847649918962722</v>
      </c>
      <c r="I2097" s="70">
        <f t="shared" si="70"/>
        <v>0.2940032414910859</v>
      </c>
      <c r="J2097" s="33">
        <f t="shared" si="71"/>
        <v>0.5124797406807131</v>
      </c>
    </row>
    <row r="2098" spans="2:10" ht="15.75" hidden="1">
      <c r="B2098" s="24" t="s">
        <v>134</v>
      </c>
      <c r="C2098" s="8">
        <v>1506</v>
      </c>
      <c r="D2098" s="8">
        <v>1584</v>
      </c>
      <c r="E2098" s="8">
        <v>372</v>
      </c>
      <c r="F2098" s="8">
        <v>1758</v>
      </c>
      <c r="G2098" s="8">
        <v>5220</v>
      </c>
      <c r="H2098" s="70">
        <f t="shared" si="69"/>
        <v>0.2885057471264368</v>
      </c>
      <c r="I2098" s="70">
        <f t="shared" si="70"/>
        <v>0.30344827586206896</v>
      </c>
      <c r="J2098" s="33">
        <f t="shared" si="71"/>
        <v>0.5919540229885057</v>
      </c>
    </row>
    <row r="2099" spans="2:10" ht="15.75" hidden="1">
      <c r="B2099" s="24" t="s">
        <v>168</v>
      </c>
      <c r="C2099" s="8">
        <v>4344</v>
      </c>
      <c r="D2099" s="8">
        <v>5116</v>
      </c>
      <c r="E2099" s="8">
        <v>1087</v>
      </c>
      <c r="F2099" s="8">
        <v>6155</v>
      </c>
      <c r="G2099" s="8">
        <v>16702</v>
      </c>
      <c r="H2099" s="70">
        <f t="shared" si="69"/>
        <v>0.2600886121422584</v>
      </c>
      <c r="I2099" s="70">
        <f t="shared" si="70"/>
        <v>0.3063106214824572</v>
      </c>
      <c r="J2099" s="33">
        <f t="shared" si="71"/>
        <v>0.5663992336247157</v>
      </c>
    </row>
    <row r="2100" spans="2:10" ht="15.75" hidden="1">
      <c r="B2100" s="24" t="s">
        <v>169</v>
      </c>
      <c r="C2100" s="8">
        <f>SUM(C2096:C2099)</f>
        <v>12517</v>
      </c>
      <c r="D2100" s="8">
        <f>SUM(D2096:D2099)</f>
        <v>15604</v>
      </c>
      <c r="E2100" s="8">
        <f>SUM(E2096:E2099)</f>
        <v>4694</v>
      </c>
      <c r="F2100" s="8">
        <f>SUM(F2096:F2099)</f>
        <v>18078</v>
      </c>
      <c r="G2100" s="8">
        <f>SUM(G2096:G2099)</f>
        <v>50893</v>
      </c>
      <c r="H2100" s="70">
        <f t="shared" si="69"/>
        <v>0.24594737979682865</v>
      </c>
      <c r="I2100" s="70">
        <f t="shared" si="70"/>
        <v>0.3066040516377498</v>
      </c>
      <c r="J2100" s="33">
        <f t="shared" si="71"/>
        <v>0.5525514314345784</v>
      </c>
    </row>
    <row r="2101" spans="2:10" ht="15.75" hidden="1">
      <c r="B2101" s="24" t="s">
        <v>53</v>
      </c>
      <c r="C2101" s="98">
        <v>61898</v>
      </c>
      <c r="D2101" s="98">
        <v>74832</v>
      </c>
      <c r="E2101" s="98">
        <v>16574</v>
      </c>
      <c r="F2101" s="98">
        <v>87889</v>
      </c>
      <c r="G2101" s="98">
        <v>241193</v>
      </c>
      <c r="H2101" s="70">
        <f t="shared" si="69"/>
        <v>0.25663265517655987</v>
      </c>
      <c r="I2101" s="70">
        <f t="shared" si="70"/>
        <v>0.31025776038276404</v>
      </c>
      <c r="J2101" s="33">
        <f t="shared" si="71"/>
        <v>0.566890415559324</v>
      </c>
    </row>
    <row r="2102" spans="2:14" ht="12.75" customHeight="1" hidden="1">
      <c r="B2102" s="378" t="s">
        <v>336</v>
      </c>
      <c r="C2102" s="379"/>
      <c r="D2102" s="379"/>
      <c r="E2102" s="379"/>
      <c r="F2102" s="379"/>
      <c r="G2102" s="379"/>
      <c r="H2102" s="379"/>
      <c r="I2102" s="379"/>
      <c r="J2102" s="379"/>
      <c r="K2102" s="379"/>
      <c r="L2102" s="379"/>
      <c r="M2102" s="379"/>
      <c r="N2102" s="379"/>
    </row>
    <row r="2103" spans="2:13" s="85" customFormat="1" ht="15.75" hidden="1">
      <c r="B2103" s="325" t="s">
        <v>335</v>
      </c>
      <c r="C2103" s="334"/>
      <c r="D2103" s="334"/>
      <c r="E2103" s="334"/>
      <c r="F2103" s="334"/>
      <c r="G2103" s="334"/>
      <c r="H2103" s="334"/>
      <c r="I2103" s="334"/>
      <c r="J2103" s="334"/>
      <c r="K2103" s="334"/>
      <c r="L2103" s="334"/>
      <c r="M2103" s="334"/>
    </row>
    <row r="2104" ht="12.75" hidden="1"/>
    <row r="2105" spans="2:9" ht="15.75" hidden="1">
      <c r="B2105" s="163" t="s">
        <v>229</v>
      </c>
      <c r="C2105" s="85"/>
      <c r="D2105" s="85"/>
      <c r="E2105" s="85"/>
      <c r="F2105" s="85"/>
      <c r="G2105" s="85"/>
      <c r="H2105" s="85"/>
      <c r="I2105" s="85"/>
    </row>
    <row r="2106" spans="2:10" ht="63" hidden="1">
      <c r="B2106" s="21"/>
      <c r="C2106" s="10" t="s">
        <v>162</v>
      </c>
      <c r="D2106" s="10" t="s">
        <v>163</v>
      </c>
      <c r="E2106" s="10" t="s">
        <v>172</v>
      </c>
      <c r="F2106" s="10" t="s">
        <v>173</v>
      </c>
      <c r="G2106" s="10" t="s">
        <v>66</v>
      </c>
      <c r="H2106" s="10" t="s">
        <v>164</v>
      </c>
      <c r="I2106" s="10" t="s">
        <v>165</v>
      </c>
      <c r="J2106" s="69" t="s">
        <v>166</v>
      </c>
    </row>
    <row r="2107" spans="2:10" ht="15.75" hidden="1">
      <c r="B2107" s="24" t="s">
        <v>167</v>
      </c>
      <c r="C2107" s="40">
        <v>2234</v>
      </c>
      <c r="D2107" s="8">
        <v>3069</v>
      </c>
      <c r="E2107" s="8">
        <v>370</v>
      </c>
      <c r="F2107" s="8">
        <v>2390</v>
      </c>
      <c r="G2107" s="8">
        <v>8063</v>
      </c>
      <c r="H2107" s="70">
        <f aca="true" t="shared" si="72" ref="H2107:H2112">C2107/G2107</f>
        <v>0.27706808880069456</v>
      </c>
      <c r="I2107" s="70">
        <f aca="true" t="shared" si="73" ref="I2107:I2112">D2107/G2107</f>
        <v>0.3806275579809004</v>
      </c>
      <c r="J2107" s="33">
        <f aca="true" t="shared" si="74" ref="J2107:J2112">SUM(H2107:I2107)</f>
        <v>0.657695646781595</v>
      </c>
    </row>
    <row r="2108" spans="2:10" ht="15.75" hidden="1">
      <c r="B2108" s="24" t="s">
        <v>60</v>
      </c>
      <c r="C2108" s="40">
        <v>4967</v>
      </c>
      <c r="D2108" s="8">
        <v>7751</v>
      </c>
      <c r="E2108" s="8">
        <v>1686</v>
      </c>
      <c r="F2108" s="8">
        <v>8130</v>
      </c>
      <c r="G2108" s="8">
        <v>22534</v>
      </c>
      <c r="H2108" s="70">
        <f t="shared" si="72"/>
        <v>0.22042247270790805</v>
      </c>
      <c r="I2108" s="70">
        <f t="shared" si="73"/>
        <v>0.34396911333984204</v>
      </c>
      <c r="J2108" s="33">
        <f t="shared" si="74"/>
        <v>0.5643915860477501</v>
      </c>
    </row>
    <row r="2109" spans="2:10" ht="15.75" hidden="1">
      <c r="B2109" s="24" t="s">
        <v>134</v>
      </c>
      <c r="C2109" s="8">
        <v>1615</v>
      </c>
      <c r="D2109" s="8">
        <v>1886</v>
      </c>
      <c r="E2109" s="8">
        <v>259</v>
      </c>
      <c r="F2109" s="8">
        <v>1873</v>
      </c>
      <c r="G2109" s="8">
        <v>5633</v>
      </c>
      <c r="H2109" s="70">
        <f t="shared" si="72"/>
        <v>0.28670335522812</v>
      </c>
      <c r="I2109" s="70">
        <f t="shared" si="73"/>
        <v>0.3348127108112906</v>
      </c>
      <c r="J2109" s="33">
        <f t="shared" si="74"/>
        <v>0.6215160660394106</v>
      </c>
    </row>
    <row r="2110" spans="2:10" ht="15.75" hidden="1">
      <c r="B2110" s="24" t="s">
        <v>168</v>
      </c>
      <c r="C2110" s="8">
        <v>4485</v>
      </c>
      <c r="D2110" s="8">
        <v>5831</v>
      </c>
      <c r="E2110" s="8">
        <v>730</v>
      </c>
      <c r="F2110" s="8">
        <v>6120</v>
      </c>
      <c r="G2110" s="8">
        <v>17166</v>
      </c>
      <c r="H2110" s="70">
        <f t="shared" si="72"/>
        <v>0.2612722824187347</v>
      </c>
      <c r="I2110" s="70">
        <f t="shared" si="73"/>
        <v>0.3396830944891064</v>
      </c>
      <c r="J2110" s="33">
        <f t="shared" si="74"/>
        <v>0.6009553769078411</v>
      </c>
    </row>
    <row r="2111" spans="2:10" ht="15.75" hidden="1">
      <c r="B2111" s="24" t="s">
        <v>169</v>
      </c>
      <c r="C2111" s="8">
        <f>SUM(C2107:C2110)</f>
        <v>13301</v>
      </c>
      <c r="D2111" s="8">
        <f>SUM(D2107:D2110)</f>
        <v>18537</v>
      </c>
      <c r="E2111" s="8">
        <f>SUM(E2107:E2110)</f>
        <v>3045</v>
      </c>
      <c r="F2111" s="8">
        <f>SUM(F2107:F2110)</f>
        <v>18513</v>
      </c>
      <c r="G2111" s="8">
        <f>SUM(G2107:G2110)</f>
        <v>53396</v>
      </c>
      <c r="H2111" s="70">
        <f t="shared" si="72"/>
        <v>0.2491010562588958</v>
      </c>
      <c r="I2111" s="70">
        <f t="shared" si="73"/>
        <v>0.3471608360176792</v>
      </c>
      <c r="J2111" s="33">
        <f t="shared" si="74"/>
        <v>0.596261892276575</v>
      </c>
    </row>
    <row r="2112" spans="2:10" ht="15" customHeight="1" hidden="1">
      <c r="B2112" s="24" t="s">
        <v>53</v>
      </c>
      <c r="C2112" s="8">
        <v>66216</v>
      </c>
      <c r="D2112" s="8">
        <v>84697</v>
      </c>
      <c r="E2112" s="8">
        <v>10692</v>
      </c>
      <c r="F2112" s="8">
        <v>90516</v>
      </c>
      <c r="G2112" s="8">
        <v>252121</v>
      </c>
      <c r="H2112" s="70">
        <f t="shared" si="72"/>
        <v>0.26263579789069535</v>
      </c>
      <c r="I2112" s="70">
        <f t="shared" si="73"/>
        <v>0.3359379028323702</v>
      </c>
      <c r="J2112" s="33">
        <f t="shared" si="74"/>
        <v>0.5985737007230656</v>
      </c>
    </row>
    <row r="2113" spans="2:14" ht="12.75" customHeight="1" hidden="1">
      <c r="B2113" s="378" t="s">
        <v>230</v>
      </c>
      <c r="C2113" s="379"/>
      <c r="D2113" s="379"/>
      <c r="E2113" s="379"/>
      <c r="F2113" s="379"/>
      <c r="G2113" s="379"/>
      <c r="H2113" s="379"/>
      <c r="I2113" s="379"/>
      <c r="J2113" s="379"/>
      <c r="K2113" s="379"/>
      <c r="L2113" s="379"/>
      <c r="M2113" s="379"/>
      <c r="N2113" s="379"/>
    </row>
    <row r="2114" spans="2:13" s="85" customFormat="1" ht="15.75" hidden="1">
      <c r="B2114" s="325" t="s">
        <v>228</v>
      </c>
      <c r="C2114" s="334"/>
      <c r="D2114" s="334"/>
      <c r="E2114" s="334"/>
      <c r="F2114" s="334"/>
      <c r="G2114" s="334"/>
      <c r="H2114" s="334"/>
      <c r="I2114" s="334"/>
      <c r="J2114" s="334"/>
      <c r="K2114" s="334"/>
      <c r="L2114" s="334"/>
      <c r="M2114" s="334"/>
    </row>
    <row r="2115" spans="2:13" s="85" customFormat="1" ht="15.75" hidden="1">
      <c r="B2115" s="86"/>
      <c r="C2115" s="87"/>
      <c r="D2115" s="87"/>
      <c r="E2115" s="87"/>
      <c r="F2115" s="87"/>
      <c r="G2115" s="87"/>
      <c r="H2115" s="87"/>
      <c r="I2115" s="87"/>
      <c r="J2115" s="87"/>
      <c r="K2115" s="87"/>
      <c r="L2115" s="87"/>
      <c r="M2115" s="87"/>
    </row>
    <row r="2116" spans="2:9" ht="15.75" hidden="1">
      <c r="B2116" s="163" t="s">
        <v>231</v>
      </c>
      <c r="C2116" s="85"/>
      <c r="D2116" s="85"/>
      <c r="E2116" s="85"/>
      <c r="F2116" s="85"/>
      <c r="G2116" s="85"/>
      <c r="H2116" s="85"/>
      <c r="I2116" s="85"/>
    </row>
    <row r="2117" spans="2:10" ht="63" hidden="1">
      <c r="B2117" s="21"/>
      <c r="C2117" s="10" t="s">
        <v>162</v>
      </c>
      <c r="D2117" s="10" t="s">
        <v>163</v>
      </c>
      <c r="E2117" s="10" t="s">
        <v>172</v>
      </c>
      <c r="F2117" s="10" t="s">
        <v>173</v>
      </c>
      <c r="G2117" s="10" t="s">
        <v>66</v>
      </c>
      <c r="H2117" s="10" t="s">
        <v>164</v>
      </c>
      <c r="I2117" s="10" t="s">
        <v>165</v>
      </c>
      <c r="J2117" s="69" t="s">
        <v>166</v>
      </c>
    </row>
    <row r="2118" spans="2:12" ht="15.75" hidden="1">
      <c r="B2118" s="24" t="s">
        <v>167</v>
      </c>
      <c r="C2118" s="40">
        <v>2326</v>
      </c>
      <c r="D2118" s="8">
        <v>3339</v>
      </c>
      <c r="E2118" s="8">
        <v>333</v>
      </c>
      <c r="F2118" s="8">
        <v>2630</v>
      </c>
      <c r="G2118" s="8">
        <v>8628</v>
      </c>
      <c r="H2118" s="70">
        <f aca="true" t="shared" si="75" ref="H2118:H2123">C2118/G2118</f>
        <v>0.26958738989337044</v>
      </c>
      <c r="I2118" s="70">
        <f aca="true" t="shared" si="76" ref="I2118:I2123">D2118/G2118</f>
        <v>0.38699582753824757</v>
      </c>
      <c r="J2118" s="33">
        <f aca="true" t="shared" si="77" ref="J2118:J2123">SUM(H2118:I2118)</f>
        <v>0.656583217431618</v>
      </c>
      <c r="L2118" s="71"/>
    </row>
    <row r="2119" spans="2:12" ht="15.75" hidden="1">
      <c r="B2119" s="24" t="s">
        <v>60</v>
      </c>
      <c r="C2119" s="40">
        <v>5219</v>
      </c>
      <c r="D2119" s="8">
        <v>8253</v>
      </c>
      <c r="E2119" s="8">
        <v>1708</v>
      </c>
      <c r="F2119" s="8">
        <v>8470</v>
      </c>
      <c r="G2119" s="8">
        <v>23650</v>
      </c>
      <c r="H2119" s="70">
        <f t="shared" si="75"/>
        <v>0.22067653276955604</v>
      </c>
      <c r="I2119" s="70">
        <f t="shared" si="76"/>
        <v>0.3489640591966173</v>
      </c>
      <c r="J2119" s="33">
        <f t="shared" si="77"/>
        <v>0.5696405919661733</v>
      </c>
      <c r="L2119" s="71"/>
    </row>
    <row r="2120" spans="2:12" ht="15.75" hidden="1">
      <c r="B2120" s="24" t="s">
        <v>134</v>
      </c>
      <c r="C2120" s="8">
        <v>1656</v>
      </c>
      <c r="D2120" s="8">
        <v>2054</v>
      </c>
      <c r="E2120" s="8">
        <v>351</v>
      </c>
      <c r="F2120" s="8">
        <v>1995</v>
      </c>
      <c r="G2120" s="8">
        <v>6056</v>
      </c>
      <c r="H2120" s="70">
        <f t="shared" si="75"/>
        <v>0.27344782034346105</v>
      </c>
      <c r="I2120" s="70">
        <f t="shared" si="76"/>
        <v>0.3391677675033025</v>
      </c>
      <c r="J2120" s="33">
        <f t="shared" si="77"/>
        <v>0.6126155878467636</v>
      </c>
      <c r="L2120" s="71"/>
    </row>
    <row r="2121" spans="2:12" ht="15.75" hidden="1">
      <c r="B2121" s="24" t="s">
        <v>168</v>
      </c>
      <c r="C2121" s="8">
        <v>4589</v>
      </c>
      <c r="D2121" s="8">
        <v>6267</v>
      </c>
      <c r="E2121" s="8">
        <v>813</v>
      </c>
      <c r="F2121" s="8">
        <v>6296</v>
      </c>
      <c r="G2121" s="8">
        <v>17965</v>
      </c>
      <c r="H2121" s="70">
        <f t="shared" si="75"/>
        <v>0.25544113554133036</v>
      </c>
      <c r="I2121" s="70">
        <f t="shared" si="76"/>
        <v>0.34884497634288897</v>
      </c>
      <c r="J2121" s="33">
        <f t="shared" si="77"/>
        <v>0.6042861118842193</v>
      </c>
      <c r="L2121" s="71"/>
    </row>
    <row r="2122" spans="2:10" ht="15.75" hidden="1">
      <c r="B2122" s="24" t="s">
        <v>169</v>
      </c>
      <c r="C2122" s="8">
        <f>SUM(C2118:C2121)</f>
        <v>13790</v>
      </c>
      <c r="D2122" s="8">
        <f>SUM(D2118:D2121)</f>
        <v>19913</v>
      </c>
      <c r="E2122" s="8">
        <f>SUM(E2118:E2121)</f>
        <v>3205</v>
      </c>
      <c r="F2122" s="8">
        <f>SUM(F2118:F2121)</f>
        <v>19391</v>
      </c>
      <c r="G2122" s="8">
        <f>SUM(G2118:G2121)</f>
        <v>56299</v>
      </c>
      <c r="H2122" s="70">
        <f t="shared" si="75"/>
        <v>0.2449421836977566</v>
      </c>
      <c r="I2122" s="70">
        <f t="shared" si="76"/>
        <v>0.35370077621272134</v>
      </c>
      <c r="J2122" s="33">
        <f t="shared" si="77"/>
        <v>0.5986429599104779</v>
      </c>
    </row>
    <row r="2123" spans="2:10" ht="15.75" hidden="1">
      <c r="B2123" s="24" t="s">
        <v>53</v>
      </c>
      <c r="C2123" s="9">
        <v>67379</v>
      </c>
      <c r="D2123" s="8">
        <v>93290</v>
      </c>
      <c r="E2123" s="8">
        <v>11239</v>
      </c>
      <c r="F2123" s="8">
        <v>92367</v>
      </c>
      <c r="G2123" s="8">
        <v>264275</v>
      </c>
      <c r="H2123" s="70">
        <f t="shared" si="75"/>
        <v>0.2549579036987986</v>
      </c>
      <c r="I2123" s="70">
        <f t="shared" si="76"/>
        <v>0.35300350014189763</v>
      </c>
      <c r="J2123" s="33">
        <f t="shared" si="77"/>
        <v>0.6079614038406962</v>
      </c>
    </row>
    <row r="2124" spans="2:14" ht="12.75" customHeight="1" hidden="1">
      <c r="B2124" s="378" t="s">
        <v>232</v>
      </c>
      <c r="C2124" s="379"/>
      <c r="D2124" s="379"/>
      <c r="E2124" s="379"/>
      <c r="F2124" s="379"/>
      <c r="G2124" s="379"/>
      <c r="H2124" s="379"/>
      <c r="I2124" s="379"/>
      <c r="J2124" s="379"/>
      <c r="K2124" s="379"/>
      <c r="L2124" s="379"/>
      <c r="M2124" s="379"/>
      <c r="N2124" s="379"/>
    </row>
    <row r="2125" spans="2:13" s="85" customFormat="1" ht="15.75" hidden="1">
      <c r="B2125" s="325" t="s">
        <v>228</v>
      </c>
      <c r="C2125" s="334"/>
      <c r="D2125" s="334"/>
      <c r="E2125" s="334"/>
      <c r="F2125" s="334"/>
      <c r="G2125" s="334"/>
      <c r="H2125" s="334"/>
      <c r="I2125" s="334"/>
      <c r="J2125" s="334"/>
      <c r="K2125" s="334"/>
      <c r="L2125" s="334"/>
      <c r="M2125" s="334"/>
    </row>
    <row r="2126" ht="12.75" hidden="1"/>
    <row r="2127" spans="2:9" ht="15.75" hidden="1">
      <c r="B2127" s="85" t="s">
        <v>170</v>
      </c>
      <c r="C2127" s="64"/>
      <c r="D2127" s="64"/>
      <c r="E2127" s="64"/>
      <c r="F2127" s="64"/>
      <c r="G2127" s="64"/>
      <c r="H2127" s="64"/>
      <c r="I2127" s="64"/>
    </row>
    <row r="2128" spans="2:10" ht="63" hidden="1">
      <c r="B2128" s="21"/>
      <c r="C2128" s="10" t="s">
        <v>162</v>
      </c>
      <c r="D2128" s="10" t="s">
        <v>163</v>
      </c>
      <c r="E2128" s="10" t="s">
        <v>172</v>
      </c>
      <c r="F2128" s="10" t="s">
        <v>173</v>
      </c>
      <c r="G2128" s="10" t="s">
        <v>66</v>
      </c>
      <c r="H2128" s="10" t="s">
        <v>164</v>
      </c>
      <c r="I2128" s="10" t="s">
        <v>165</v>
      </c>
      <c r="J2128" s="69" t="s">
        <v>166</v>
      </c>
    </row>
    <row r="2129" spans="2:10" ht="15.75" hidden="1">
      <c r="B2129" s="21" t="s">
        <v>53</v>
      </c>
      <c r="C2129" s="98">
        <v>60143</v>
      </c>
      <c r="D2129" s="98">
        <v>60417</v>
      </c>
      <c r="E2129" s="98">
        <v>16471</v>
      </c>
      <c r="F2129" s="98">
        <v>100297</v>
      </c>
      <c r="G2129" s="98">
        <v>237328</v>
      </c>
      <c r="H2129" s="70">
        <f>C2129/G2129</f>
        <v>0.2534172116227331</v>
      </c>
      <c r="I2129" s="70">
        <f>D2129/G2129</f>
        <v>0.25457173194903254</v>
      </c>
      <c r="J2129" s="33">
        <f>SUM(H2129:I2129)</f>
        <v>0.5079889435717657</v>
      </c>
    </row>
    <row r="2130" spans="2:10" ht="15.75" hidden="1">
      <c r="B2130" s="9" t="s">
        <v>38</v>
      </c>
      <c r="C2130" s="8">
        <f>SUM(C2131:C2144)</f>
        <v>4947</v>
      </c>
      <c r="D2130" s="8">
        <f>SUM(D2131:D2144)</f>
        <v>4984</v>
      </c>
      <c r="E2130" s="8">
        <f>SUM(E2131:E2144)</f>
        <v>2940</v>
      </c>
      <c r="F2130" s="8">
        <f>SUM(F2131:F2144)</f>
        <v>9454</v>
      </c>
      <c r="G2130" s="8">
        <f>SUM(G2131:G2144)</f>
        <v>22325</v>
      </c>
      <c r="H2130" s="70">
        <f>C2130/G2130</f>
        <v>0.22159014557670773</v>
      </c>
      <c r="I2130" s="70">
        <f>D2130/G2130</f>
        <v>0.2232474804031355</v>
      </c>
      <c r="J2130" s="33">
        <f>SUM(H2130:I2130)</f>
        <v>0.4448376259798432</v>
      </c>
    </row>
    <row r="2131" spans="2:12" ht="15.75" hidden="1">
      <c r="B2131" s="24" t="s">
        <v>34</v>
      </c>
      <c r="C2131" s="40">
        <v>127</v>
      </c>
      <c r="D2131" s="8">
        <f aca="true" t="shared" si="78" ref="D2131:D2143">SUM(G2131-C2131-E2131-F2131)</f>
        <v>107</v>
      </c>
      <c r="E2131" s="8">
        <v>17</v>
      </c>
      <c r="F2131" s="8">
        <v>193</v>
      </c>
      <c r="G2131" s="8">
        <v>444</v>
      </c>
      <c r="H2131" s="70">
        <f aca="true" t="shared" si="79" ref="H2131:H2144">C2131/G2131</f>
        <v>0.28603603603603606</v>
      </c>
      <c r="I2131" s="70">
        <f aca="true" t="shared" si="80" ref="I2131:I2144">D2131/G2131</f>
        <v>0.240990990990991</v>
      </c>
      <c r="J2131" s="33">
        <f aca="true" t="shared" si="81" ref="J2131:J2144">SUM(H2131:I2131)</f>
        <v>0.5270270270270271</v>
      </c>
      <c r="L2131" s="71"/>
    </row>
    <row r="2132" spans="2:12" ht="15.75" hidden="1">
      <c r="B2132" s="24" t="s">
        <v>60</v>
      </c>
      <c r="C2132" s="40">
        <v>951</v>
      </c>
      <c r="D2132" s="8">
        <f t="shared" si="78"/>
        <v>1162</v>
      </c>
      <c r="E2132" s="8">
        <v>1136</v>
      </c>
      <c r="F2132" s="8">
        <v>2625</v>
      </c>
      <c r="G2132" s="8">
        <v>5874</v>
      </c>
      <c r="H2132" s="70">
        <f t="shared" si="79"/>
        <v>0.16189989785495404</v>
      </c>
      <c r="I2132" s="70">
        <f t="shared" si="80"/>
        <v>0.19782090568607422</v>
      </c>
      <c r="J2132" s="33">
        <f t="shared" si="81"/>
        <v>0.35972080354102826</v>
      </c>
      <c r="L2132" s="71"/>
    </row>
    <row r="2133" spans="2:12" ht="15.75" hidden="1">
      <c r="B2133" s="24" t="s">
        <v>134</v>
      </c>
      <c r="C2133" s="8">
        <v>216</v>
      </c>
      <c r="D2133" s="8">
        <f t="shared" si="78"/>
        <v>171</v>
      </c>
      <c r="E2133" s="8">
        <v>112</v>
      </c>
      <c r="F2133" s="8">
        <v>359</v>
      </c>
      <c r="G2133" s="8">
        <v>858</v>
      </c>
      <c r="H2133" s="70">
        <f t="shared" si="79"/>
        <v>0.2517482517482518</v>
      </c>
      <c r="I2133" s="70">
        <f t="shared" si="80"/>
        <v>0.1993006993006993</v>
      </c>
      <c r="J2133" s="33">
        <f t="shared" si="81"/>
        <v>0.45104895104895104</v>
      </c>
      <c r="L2133" s="71"/>
    </row>
    <row r="2134" spans="2:12" ht="15.75" hidden="1">
      <c r="B2134" s="24" t="s">
        <v>135</v>
      </c>
      <c r="C2134" s="8">
        <v>155</v>
      </c>
      <c r="D2134" s="8">
        <f t="shared" si="78"/>
        <v>109</v>
      </c>
      <c r="E2134" s="8">
        <v>7</v>
      </c>
      <c r="F2134" s="8">
        <v>199</v>
      </c>
      <c r="G2134" s="8">
        <v>470</v>
      </c>
      <c r="H2134" s="70">
        <f t="shared" si="79"/>
        <v>0.32978723404255317</v>
      </c>
      <c r="I2134" s="70">
        <f t="shared" si="80"/>
        <v>0.23191489361702128</v>
      </c>
      <c r="J2134" s="33">
        <f t="shared" si="81"/>
        <v>0.5617021276595744</v>
      </c>
      <c r="L2134" s="71"/>
    </row>
    <row r="2135" spans="2:12" ht="15.75" hidden="1">
      <c r="B2135" s="24" t="s">
        <v>136</v>
      </c>
      <c r="C2135" s="8">
        <v>164</v>
      </c>
      <c r="D2135" s="8">
        <f t="shared" si="78"/>
        <v>153</v>
      </c>
      <c r="E2135" s="8">
        <v>51</v>
      </c>
      <c r="F2135" s="8">
        <v>263</v>
      </c>
      <c r="G2135" s="8">
        <v>631</v>
      </c>
      <c r="H2135" s="70">
        <f t="shared" si="79"/>
        <v>0.25990491283676703</v>
      </c>
      <c r="I2135" s="70">
        <f t="shared" si="80"/>
        <v>0.24247226624405704</v>
      </c>
      <c r="J2135" s="33">
        <f t="shared" si="81"/>
        <v>0.502377179080824</v>
      </c>
      <c r="L2135" s="71"/>
    </row>
    <row r="2136" spans="2:12" ht="15.75" hidden="1">
      <c r="B2136" s="24" t="s">
        <v>47</v>
      </c>
      <c r="C2136" s="8">
        <v>707</v>
      </c>
      <c r="D2136" s="8">
        <f t="shared" si="78"/>
        <v>622</v>
      </c>
      <c r="E2136" s="8">
        <v>402</v>
      </c>
      <c r="F2136" s="8">
        <v>1676</v>
      </c>
      <c r="G2136" s="8">
        <v>3407</v>
      </c>
      <c r="H2136" s="70">
        <f t="shared" si="79"/>
        <v>0.20751394188435573</v>
      </c>
      <c r="I2136" s="70">
        <f t="shared" si="80"/>
        <v>0.18256530672145582</v>
      </c>
      <c r="J2136" s="33">
        <f t="shared" si="81"/>
        <v>0.39007924860581156</v>
      </c>
      <c r="L2136" s="71"/>
    </row>
    <row r="2137" spans="2:12" ht="15.75" hidden="1">
      <c r="B2137" s="24" t="s">
        <v>138</v>
      </c>
      <c r="C2137" s="8">
        <v>251</v>
      </c>
      <c r="D2137" s="8">
        <f t="shared" si="78"/>
        <v>348</v>
      </c>
      <c r="E2137" s="8">
        <v>252</v>
      </c>
      <c r="F2137" s="8">
        <v>601</v>
      </c>
      <c r="G2137" s="8">
        <v>1452</v>
      </c>
      <c r="H2137" s="70">
        <f t="shared" si="79"/>
        <v>0.17286501377410468</v>
      </c>
      <c r="I2137" s="70">
        <f t="shared" si="80"/>
        <v>0.2396694214876033</v>
      </c>
      <c r="J2137" s="33">
        <f t="shared" si="81"/>
        <v>0.41253443526170797</v>
      </c>
      <c r="L2137" s="71"/>
    </row>
    <row r="2138" spans="2:12" ht="15.75" hidden="1">
      <c r="B2138" s="24" t="s">
        <v>139</v>
      </c>
      <c r="C2138" s="8">
        <v>73</v>
      </c>
      <c r="D2138" s="8">
        <f t="shared" si="78"/>
        <v>78</v>
      </c>
      <c r="E2138" s="8">
        <v>8</v>
      </c>
      <c r="F2138" s="8">
        <v>142</v>
      </c>
      <c r="G2138" s="8">
        <v>301</v>
      </c>
      <c r="H2138" s="70">
        <f t="shared" si="79"/>
        <v>0.2425249169435216</v>
      </c>
      <c r="I2138" s="70">
        <f t="shared" si="80"/>
        <v>0.2591362126245847</v>
      </c>
      <c r="J2138" s="33">
        <f t="shared" si="81"/>
        <v>0.5016611295681063</v>
      </c>
      <c r="L2138" s="71"/>
    </row>
    <row r="2139" spans="2:12" ht="15.75" hidden="1">
      <c r="B2139" s="24" t="s">
        <v>52</v>
      </c>
      <c r="C2139" s="8">
        <v>39</v>
      </c>
      <c r="D2139" s="8">
        <f t="shared" si="78"/>
        <v>51</v>
      </c>
      <c r="E2139" s="8">
        <v>18</v>
      </c>
      <c r="F2139" s="8">
        <v>115</v>
      </c>
      <c r="G2139" s="8">
        <v>223</v>
      </c>
      <c r="H2139" s="70">
        <f t="shared" si="79"/>
        <v>0.17488789237668162</v>
      </c>
      <c r="I2139" s="70">
        <f t="shared" si="80"/>
        <v>0.22869955156950672</v>
      </c>
      <c r="J2139" s="33">
        <f t="shared" si="81"/>
        <v>0.40358744394618834</v>
      </c>
      <c r="L2139" s="71"/>
    </row>
    <row r="2140" spans="2:12" ht="15.75" hidden="1">
      <c r="B2140" s="24" t="s">
        <v>141</v>
      </c>
      <c r="C2140" s="8">
        <v>238</v>
      </c>
      <c r="D2140" s="8">
        <f t="shared" si="78"/>
        <v>292</v>
      </c>
      <c r="E2140" s="8">
        <v>55</v>
      </c>
      <c r="F2140" s="8">
        <v>396</v>
      </c>
      <c r="G2140" s="8">
        <v>981</v>
      </c>
      <c r="H2140" s="70">
        <f t="shared" si="79"/>
        <v>0.24260958205912334</v>
      </c>
      <c r="I2140" s="70">
        <f t="shared" si="80"/>
        <v>0.2976554536187564</v>
      </c>
      <c r="J2140" s="33">
        <f t="shared" si="81"/>
        <v>0.5402650356778798</v>
      </c>
      <c r="L2140" s="71"/>
    </row>
    <row r="2141" spans="2:12" ht="15.75" hidden="1">
      <c r="B2141" s="24" t="s">
        <v>142</v>
      </c>
      <c r="C2141" s="8">
        <v>440</v>
      </c>
      <c r="D2141" s="8">
        <f t="shared" si="78"/>
        <v>604</v>
      </c>
      <c r="E2141" s="8">
        <v>181</v>
      </c>
      <c r="F2141" s="8">
        <v>928</v>
      </c>
      <c r="G2141" s="8">
        <v>2153</v>
      </c>
      <c r="H2141" s="70">
        <f t="shared" si="79"/>
        <v>0.20436600092893636</v>
      </c>
      <c r="I2141" s="70">
        <f t="shared" si="80"/>
        <v>0.2805387830933581</v>
      </c>
      <c r="J2141" s="33">
        <f t="shared" si="81"/>
        <v>0.4849047840222945</v>
      </c>
      <c r="L2141" s="71"/>
    </row>
    <row r="2142" spans="2:12" ht="15.75" hidden="1">
      <c r="B2142" s="24" t="s">
        <v>143</v>
      </c>
      <c r="C2142" s="8">
        <v>961</v>
      </c>
      <c r="D2142" s="8">
        <f t="shared" si="78"/>
        <v>681</v>
      </c>
      <c r="E2142" s="8">
        <v>478</v>
      </c>
      <c r="F2142" s="8">
        <v>1077</v>
      </c>
      <c r="G2142" s="8">
        <v>3197</v>
      </c>
      <c r="H2142" s="70">
        <f t="shared" si="79"/>
        <v>0.30059430716296526</v>
      </c>
      <c r="I2142" s="70">
        <f t="shared" si="80"/>
        <v>0.21301219893650297</v>
      </c>
      <c r="J2142" s="33">
        <f t="shared" si="81"/>
        <v>0.5136065060994682</v>
      </c>
      <c r="L2142" s="71"/>
    </row>
    <row r="2143" spans="2:12" ht="15.75" hidden="1">
      <c r="B2143" s="24" t="s">
        <v>144</v>
      </c>
      <c r="C2143" s="8">
        <v>537</v>
      </c>
      <c r="D2143" s="8">
        <f t="shared" si="78"/>
        <v>445</v>
      </c>
      <c r="E2143" s="8">
        <v>200</v>
      </c>
      <c r="F2143" s="8">
        <v>682</v>
      </c>
      <c r="G2143" s="8">
        <v>1864</v>
      </c>
      <c r="H2143" s="70">
        <f t="shared" si="79"/>
        <v>0.2880901287553648</v>
      </c>
      <c r="I2143" s="70">
        <f t="shared" si="80"/>
        <v>0.23873390557939914</v>
      </c>
      <c r="J2143" s="33">
        <f t="shared" si="81"/>
        <v>0.526824034334764</v>
      </c>
      <c r="L2143" s="71"/>
    </row>
    <row r="2144" spans="2:12" ht="15.75" hidden="1">
      <c r="B2144" s="24" t="s">
        <v>145</v>
      </c>
      <c r="C2144" s="8">
        <v>88</v>
      </c>
      <c r="D2144" s="8">
        <v>161</v>
      </c>
      <c r="E2144" s="8">
        <v>23</v>
      </c>
      <c r="F2144" s="8">
        <v>198</v>
      </c>
      <c r="G2144" s="8">
        <v>470</v>
      </c>
      <c r="H2144" s="70">
        <f t="shared" si="79"/>
        <v>0.18723404255319148</v>
      </c>
      <c r="I2144" s="70">
        <f t="shared" si="80"/>
        <v>0.3425531914893617</v>
      </c>
      <c r="J2144" s="33">
        <f t="shared" si="81"/>
        <v>0.5297872340425531</v>
      </c>
      <c r="L2144" s="71"/>
    </row>
    <row r="2145" spans="2:16" ht="12.75" hidden="1">
      <c r="B2145" s="378" t="s">
        <v>218</v>
      </c>
      <c r="C2145" s="381"/>
      <c r="D2145" s="381"/>
      <c r="E2145" s="381"/>
      <c r="F2145" s="381"/>
      <c r="G2145" s="381"/>
      <c r="H2145" s="381"/>
      <c r="I2145" s="381"/>
      <c r="J2145" s="381"/>
      <c r="K2145" s="334"/>
      <c r="L2145" s="334"/>
      <c r="M2145" s="334"/>
      <c r="N2145" s="334"/>
      <c r="O2145" s="334"/>
      <c r="P2145" s="334"/>
    </row>
    <row r="2146" spans="2:10" ht="12.75" hidden="1">
      <c r="B2146" s="378" t="s">
        <v>217</v>
      </c>
      <c r="C2146" s="334"/>
      <c r="D2146" s="334"/>
      <c r="E2146" s="334"/>
      <c r="F2146" s="334"/>
      <c r="G2146" s="334"/>
      <c r="H2146" s="334"/>
      <c r="I2146" s="334"/>
      <c r="J2146" s="334"/>
    </row>
    <row r="2147" ht="12.75" hidden="1"/>
    <row r="2148" spans="2:9" ht="15.75" hidden="1">
      <c r="B2148" s="85" t="s">
        <v>171</v>
      </c>
      <c r="C2148" s="64"/>
      <c r="D2148" s="64"/>
      <c r="E2148" s="64"/>
      <c r="F2148" s="64"/>
      <c r="G2148" s="64"/>
      <c r="H2148" s="64"/>
      <c r="I2148" s="64"/>
    </row>
    <row r="2149" spans="2:10" ht="63" hidden="1">
      <c r="B2149" s="21"/>
      <c r="C2149" s="10" t="s">
        <v>162</v>
      </c>
      <c r="D2149" s="10" t="s">
        <v>163</v>
      </c>
      <c r="E2149" s="10" t="s">
        <v>172</v>
      </c>
      <c r="F2149" s="10" t="s">
        <v>173</v>
      </c>
      <c r="G2149" s="10" t="s">
        <v>66</v>
      </c>
      <c r="H2149" s="10" t="s">
        <v>164</v>
      </c>
      <c r="I2149" s="10" t="s">
        <v>165</v>
      </c>
      <c r="J2149" s="69" t="s">
        <v>166</v>
      </c>
    </row>
    <row r="2150" spans="2:10" ht="15.75" hidden="1">
      <c r="B2150" s="21" t="s">
        <v>53</v>
      </c>
      <c r="C2150" s="8">
        <v>64576</v>
      </c>
      <c r="D2150" s="8">
        <v>68577</v>
      </c>
      <c r="E2150" s="8">
        <v>10622</v>
      </c>
      <c r="F2150" s="8">
        <v>104602</v>
      </c>
      <c r="G2150" s="8">
        <v>248377</v>
      </c>
      <c r="H2150" s="70">
        <f>C2150/G2150</f>
        <v>0.25999186720187456</v>
      </c>
      <c r="I2150" s="70">
        <f>D2150/G2150</f>
        <v>0.27610044408298673</v>
      </c>
      <c r="J2150" s="33">
        <f>SUM(H2150:I2150)</f>
        <v>0.5360923112848612</v>
      </c>
    </row>
    <row r="2151" spans="2:10" ht="15.75" hidden="1">
      <c r="B2151" s="9" t="s">
        <v>38</v>
      </c>
      <c r="C2151" s="8">
        <f>SUM(C2152:C2165)</f>
        <v>5424</v>
      </c>
      <c r="D2151" s="8">
        <f>SUM(D2152:D2165)</f>
        <v>6603</v>
      </c>
      <c r="E2151" s="8">
        <f>SUM(E2152:E2165)</f>
        <v>1907</v>
      </c>
      <c r="F2151" s="8">
        <f>SUM(F2152:F2165)</f>
        <v>9721</v>
      </c>
      <c r="G2151" s="8">
        <f>SUM(G2152:G2165)</f>
        <v>23655</v>
      </c>
      <c r="H2151" s="70">
        <f>C2151/G2151</f>
        <v>0.22929613189600506</v>
      </c>
      <c r="I2151" s="70">
        <f>D2151/G2151</f>
        <v>0.27913760304375396</v>
      </c>
      <c r="J2151" s="33">
        <f>SUM(H2151:I2151)</f>
        <v>0.508433734939759</v>
      </c>
    </row>
    <row r="2152" spans="2:11" ht="15.75" hidden="1">
      <c r="B2152" s="24" t="s">
        <v>34</v>
      </c>
      <c r="C2152" s="40">
        <v>130</v>
      </c>
      <c r="D2152" s="8">
        <f aca="true" t="shared" si="82" ref="D2152:D2164">SUM(G2152-C2152-E2152-F2152)</f>
        <v>135</v>
      </c>
      <c r="E2152" s="8">
        <v>9</v>
      </c>
      <c r="F2152" s="8">
        <v>168</v>
      </c>
      <c r="G2152" s="8">
        <v>442</v>
      </c>
      <c r="H2152" s="70">
        <f>C2152/G2152</f>
        <v>0.29411764705882354</v>
      </c>
      <c r="I2152" s="70">
        <f>D2152/G2152</f>
        <v>0.3054298642533937</v>
      </c>
      <c r="J2152" s="33">
        <f>SUM(H2152:I2152)</f>
        <v>0.5995475113122173</v>
      </c>
      <c r="K2152" s="71"/>
    </row>
    <row r="2153" spans="2:11" ht="15.75" hidden="1">
      <c r="B2153" s="24" t="s">
        <v>60</v>
      </c>
      <c r="C2153" s="40">
        <v>1025</v>
      </c>
      <c r="D2153" s="8">
        <f t="shared" si="82"/>
        <v>1707</v>
      </c>
      <c r="E2153" s="8">
        <v>829</v>
      </c>
      <c r="F2153" s="8">
        <v>2810</v>
      </c>
      <c r="G2153" s="8">
        <v>6371</v>
      </c>
      <c r="H2153" s="70">
        <f>C2153/G2153</f>
        <v>0.16088526134044892</v>
      </c>
      <c r="I2153" s="70">
        <f>D2153/G2153</f>
        <v>0.26793282059331347</v>
      </c>
      <c r="J2153" s="33">
        <f>SUM(H2153:I2153)</f>
        <v>0.42881808193376236</v>
      </c>
      <c r="K2153" s="71"/>
    </row>
    <row r="2154" spans="2:11" ht="15.75" hidden="1">
      <c r="B2154" s="24" t="s">
        <v>134</v>
      </c>
      <c r="C2154" s="8">
        <v>266</v>
      </c>
      <c r="D2154" s="8">
        <f t="shared" si="82"/>
        <v>264</v>
      </c>
      <c r="E2154" s="8">
        <v>75</v>
      </c>
      <c r="F2154" s="8">
        <v>411</v>
      </c>
      <c r="G2154" s="8">
        <v>1016</v>
      </c>
      <c r="H2154" s="70">
        <f>C2154/G2154</f>
        <v>0.2618110236220472</v>
      </c>
      <c r="I2154" s="70">
        <f>D2154/G2154</f>
        <v>0.25984251968503935</v>
      </c>
      <c r="J2154" s="33">
        <f>SUM(H2154:I2154)</f>
        <v>0.5216535433070866</v>
      </c>
      <c r="K2154" s="71"/>
    </row>
    <row r="2155" spans="2:11" ht="15.75" hidden="1">
      <c r="B2155" s="24" t="s">
        <v>135</v>
      </c>
      <c r="C2155" s="8">
        <v>156</v>
      </c>
      <c r="D2155" s="8">
        <f t="shared" si="82"/>
        <v>135</v>
      </c>
      <c r="E2155" s="8">
        <v>4</v>
      </c>
      <c r="F2155" s="8">
        <v>147</v>
      </c>
      <c r="G2155" s="8">
        <v>442</v>
      </c>
      <c r="H2155" s="70">
        <f aca="true" t="shared" si="83" ref="H2155:H2162">C2155/G2155</f>
        <v>0.35294117647058826</v>
      </c>
      <c r="I2155" s="70">
        <f aca="true" t="shared" si="84" ref="I2155:I2162">D2155/G2155</f>
        <v>0.3054298642533937</v>
      </c>
      <c r="J2155" s="33">
        <f aca="true" t="shared" si="85" ref="J2155:J2162">SUM(H2155:I2155)</f>
        <v>0.658371040723982</v>
      </c>
      <c r="K2155" s="71"/>
    </row>
    <row r="2156" spans="2:11" ht="15.75" hidden="1">
      <c r="B2156" s="24" t="s">
        <v>136</v>
      </c>
      <c r="C2156" s="8">
        <v>158</v>
      </c>
      <c r="D2156" s="8">
        <f t="shared" si="82"/>
        <v>196</v>
      </c>
      <c r="E2156" s="8">
        <v>25</v>
      </c>
      <c r="F2156" s="8">
        <v>265</v>
      </c>
      <c r="G2156" s="8">
        <v>644</v>
      </c>
      <c r="H2156" s="70">
        <f t="shared" si="83"/>
        <v>0.2453416149068323</v>
      </c>
      <c r="I2156" s="70">
        <f t="shared" si="84"/>
        <v>0.30434782608695654</v>
      </c>
      <c r="J2156" s="33">
        <f t="shared" si="85"/>
        <v>0.5496894409937888</v>
      </c>
      <c r="K2156" s="71"/>
    </row>
    <row r="2157" spans="2:11" ht="15.75" hidden="1">
      <c r="B2157" s="24" t="s">
        <v>47</v>
      </c>
      <c r="C2157" s="8">
        <v>745</v>
      </c>
      <c r="D2157" s="8">
        <f t="shared" si="82"/>
        <v>851</v>
      </c>
      <c r="E2157" s="8">
        <v>312</v>
      </c>
      <c r="F2157" s="8">
        <v>1621</v>
      </c>
      <c r="G2157" s="8">
        <v>3529</v>
      </c>
      <c r="H2157" s="70">
        <f t="shared" si="83"/>
        <v>0.21110796259563616</v>
      </c>
      <c r="I2157" s="70">
        <f t="shared" si="84"/>
        <v>0.2411448002266931</v>
      </c>
      <c r="J2157" s="33">
        <f t="shared" si="85"/>
        <v>0.4522527628223293</v>
      </c>
      <c r="K2157" s="71"/>
    </row>
    <row r="2158" spans="2:11" ht="15.75" hidden="1">
      <c r="B2158" s="24" t="s">
        <v>138</v>
      </c>
      <c r="C2158" s="8">
        <v>264</v>
      </c>
      <c r="D2158" s="8">
        <f t="shared" si="82"/>
        <v>459</v>
      </c>
      <c r="E2158" s="8">
        <v>166</v>
      </c>
      <c r="F2158" s="8">
        <v>600</v>
      </c>
      <c r="G2158" s="8">
        <v>1489</v>
      </c>
      <c r="H2158" s="70">
        <f t="shared" si="83"/>
        <v>0.17730020147750167</v>
      </c>
      <c r="I2158" s="70">
        <f t="shared" si="84"/>
        <v>0.3082605775688381</v>
      </c>
      <c r="J2158" s="33">
        <f t="shared" si="85"/>
        <v>0.48556077904633976</v>
      </c>
      <c r="K2158" s="71"/>
    </row>
    <row r="2159" spans="2:11" ht="15.75" hidden="1">
      <c r="B2159" s="24" t="s">
        <v>139</v>
      </c>
      <c r="C2159" s="8">
        <v>53</v>
      </c>
      <c r="D2159" s="8">
        <f t="shared" si="82"/>
        <v>74</v>
      </c>
      <c r="E2159" s="8">
        <v>2</v>
      </c>
      <c r="F2159" s="8">
        <v>108</v>
      </c>
      <c r="G2159" s="8">
        <v>237</v>
      </c>
      <c r="H2159" s="70">
        <f t="shared" si="83"/>
        <v>0.22362869198312235</v>
      </c>
      <c r="I2159" s="70">
        <f t="shared" si="84"/>
        <v>0.31223628691983124</v>
      </c>
      <c r="J2159" s="33">
        <f t="shared" si="85"/>
        <v>0.5358649789029536</v>
      </c>
      <c r="K2159" s="71"/>
    </row>
    <row r="2160" spans="2:11" ht="15.75" hidden="1">
      <c r="B2160" s="24" t="s">
        <v>52</v>
      </c>
      <c r="C2160" s="8">
        <v>58</v>
      </c>
      <c r="D2160" s="8">
        <f t="shared" si="82"/>
        <v>65</v>
      </c>
      <c r="E2160" s="8">
        <v>12</v>
      </c>
      <c r="F2160" s="8">
        <v>105</v>
      </c>
      <c r="G2160" s="8">
        <v>240</v>
      </c>
      <c r="H2160" s="70">
        <f t="shared" si="83"/>
        <v>0.24166666666666667</v>
      </c>
      <c r="I2160" s="70">
        <f t="shared" si="84"/>
        <v>0.2708333333333333</v>
      </c>
      <c r="J2160" s="33">
        <f t="shared" si="85"/>
        <v>0.5125</v>
      </c>
      <c r="K2160" s="71"/>
    </row>
    <row r="2161" spans="2:11" ht="15.75" hidden="1">
      <c r="B2161" s="24" t="s">
        <v>141</v>
      </c>
      <c r="C2161" s="8">
        <v>330</v>
      </c>
      <c r="D2161" s="8">
        <f t="shared" si="82"/>
        <v>334</v>
      </c>
      <c r="E2161" s="8">
        <v>28</v>
      </c>
      <c r="F2161" s="8">
        <v>408</v>
      </c>
      <c r="G2161" s="8">
        <v>1100</v>
      </c>
      <c r="H2161" s="70">
        <f t="shared" si="83"/>
        <v>0.3</v>
      </c>
      <c r="I2161" s="70">
        <f t="shared" si="84"/>
        <v>0.30363636363636365</v>
      </c>
      <c r="J2161" s="33">
        <f t="shared" si="85"/>
        <v>0.6036363636363636</v>
      </c>
      <c r="K2161" s="71"/>
    </row>
    <row r="2162" spans="2:11" ht="15.75" hidden="1">
      <c r="B2162" s="24" t="s">
        <v>142</v>
      </c>
      <c r="C2162" s="8">
        <v>505</v>
      </c>
      <c r="D2162" s="8">
        <f t="shared" si="82"/>
        <v>746</v>
      </c>
      <c r="E2162" s="8">
        <v>88</v>
      </c>
      <c r="F2162" s="8">
        <v>1004</v>
      </c>
      <c r="G2162" s="8">
        <v>2343</v>
      </c>
      <c r="H2162" s="70">
        <f t="shared" si="83"/>
        <v>0.21553563807084933</v>
      </c>
      <c r="I2162" s="70">
        <f t="shared" si="84"/>
        <v>0.3183952198036705</v>
      </c>
      <c r="J2162" s="33">
        <f t="shared" si="85"/>
        <v>0.5339308578745199</v>
      </c>
      <c r="K2162" s="71"/>
    </row>
    <row r="2163" spans="2:11" ht="15.75" hidden="1">
      <c r="B2163" s="24" t="s">
        <v>143</v>
      </c>
      <c r="C2163" s="8">
        <v>1029</v>
      </c>
      <c r="D2163" s="8">
        <f t="shared" si="82"/>
        <v>895</v>
      </c>
      <c r="E2163" s="8">
        <v>240</v>
      </c>
      <c r="F2163" s="8">
        <v>1151</v>
      </c>
      <c r="G2163" s="8">
        <v>3315</v>
      </c>
      <c r="H2163" s="70">
        <f>C2163/G2163</f>
        <v>0.31040723981900453</v>
      </c>
      <c r="I2163" s="70">
        <f>D2163/G2163</f>
        <v>0.26998491704374056</v>
      </c>
      <c r="J2163" s="33">
        <f>SUM(H2163:I2163)</f>
        <v>0.580392156862745</v>
      </c>
      <c r="K2163" s="71"/>
    </row>
    <row r="2164" spans="2:11" ht="15.75" hidden="1">
      <c r="B2164" s="24" t="s">
        <v>144</v>
      </c>
      <c r="C2164" s="8">
        <v>584</v>
      </c>
      <c r="D2164" s="8">
        <f t="shared" si="82"/>
        <v>553</v>
      </c>
      <c r="E2164" s="8">
        <v>94</v>
      </c>
      <c r="F2164" s="8">
        <v>688</v>
      </c>
      <c r="G2164" s="8">
        <v>1919</v>
      </c>
      <c r="H2164" s="70">
        <f>C2164/G2164</f>
        <v>0.3043251693590412</v>
      </c>
      <c r="I2164" s="70">
        <f>D2164/G2164</f>
        <v>0.28817092235539343</v>
      </c>
      <c r="J2164" s="33">
        <f>SUM(H2164:I2164)</f>
        <v>0.5924960917144346</v>
      </c>
      <c r="K2164" s="71"/>
    </row>
    <row r="2165" spans="2:11" ht="15.75" hidden="1">
      <c r="B2165" s="24" t="s">
        <v>145</v>
      </c>
      <c r="C2165" s="8">
        <v>121</v>
      </c>
      <c r="D2165" s="8">
        <v>189</v>
      </c>
      <c r="E2165" s="8">
        <v>23</v>
      </c>
      <c r="F2165" s="8">
        <v>235</v>
      </c>
      <c r="G2165" s="8">
        <v>568</v>
      </c>
      <c r="H2165" s="70">
        <f>C2165/G2165</f>
        <v>0.2130281690140845</v>
      </c>
      <c r="I2165" s="70">
        <f>D2165/G2165</f>
        <v>0.33274647887323944</v>
      </c>
      <c r="J2165" s="33">
        <f>SUM(H2165:I2165)</f>
        <v>0.545774647887324</v>
      </c>
      <c r="K2165" s="71"/>
    </row>
    <row r="2166" spans="2:16" ht="12.75" hidden="1">
      <c r="B2166" s="378" t="s">
        <v>215</v>
      </c>
      <c r="C2166" s="381"/>
      <c r="D2166" s="381"/>
      <c r="E2166" s="381"/>
      <c r="F2166" s="381"/>
      <c r="G2166" s="381"/>
      <c r="H2166" s="381"/>
      <c r="I2166" s="381"/>
      <c r="J2166" s="381"/>
      <c r="K2166" s="334"/>
      <c r="L2166" s="334"/>
      <c r="M2166" s="334"/>
      <c r="N2166" s="334"/>
      <c r="O2166" s="334"/>
      <c r="P2166" s="334"/>
    </row>
    <row r="2167" spans="2:10" ht="12.75" hidden="1">
      <c r="B2167" s="378" t="s">
        <v>216</v>
      </c>
      <c r="C2167" s="334"/>
      <c r="D2167" s="334"/>
      <c r="E2167" s="334"/>
      <c r="F2167" s="334"/>
      <c r="G2167" s="334"/>
      <c r="H2167" s="334"/>
      <c r="I2167" s="334"/>
      <c r="J2167" s="334"/>
    </row>
    <row r="2168" ht="12.75" hidden="1"/>
    <row r="2169" spans="2:9" ht="15.75" hidden="1">
      <c r="B2169" s="85" t="s">
        <v>214</v>
      </c>
      <c r="C2169" s="64"/>
      <c r="D2169" s="64"/>
      <c r="E2169" s="64"/>
      <c r="F2169" s="64"/>
      <c r="G2169" s="64"/>
      <c r="H2169" s="64"/>
      <c r="I2169" s="64"/>
    </row>
    <row r="2170" spans="2:10" ht="63" hidden="1">
      <c r="B2170" s="21"/>
      <c r="C2170" s="10" t="s">
        <v>162</v>
      </c>
      <c r="D2170" s="10" t="s">
        <v>163</v>
      </c>
      <c r="E2170" s="10" t="s">
        <v>172</v>
      </c>
      <c r="F2170" s="10" t="s">
        <v>173</v>
      </c>
      <c r="G2170" s="10" t="s">
        <v>66</v>
      </c>
      <c r="H2170" s="10" t="s">
        <v>164</v>
      </c>
      <c r="I2170" s="10" t="s">
        <v>165</v>
      </c>
      <c r="J2170" s="69" t="s">
        <v>166</v>
      </c>
    </row>
    <row r="2171" spans="2:10" ht="15.75" hidden="1">
      <c r="B2171" s="21" t="s">
        <v>53</v>
      </c>
      <c r="C2171" s="9">
        <v>65638</v>
      </c>
      <c r="D2171" s="8">
        <v>74906</v>
      </c>
      <c r="E2171" s="8">
        <v>11160</v>
      </c>
      <c r="F2171" s="8">
        <v>108905</v>
      </c>
      <c r="G2171" s="8">
        <v>260609</v>
      </c>
      <c r="H2171" s="70">
        <f>C2171/G2171</f>
        <v>0.25186390339550824</v>
      </c>
      <c r="I2171" s="70">
        <f>D2171/G2171</f>
        <v>0.28742675809354246</v>
      </c>
      <c r="J2171" s="33">
        <f>SUM(H2171:I2171)</f>
        <v>0.5392906614890507</v>
      </c>
    </row>
    <row r="2172" spans="2:10" ht="15.75" hidden="1">
      <c r="B2172" s="9" t="s">
        <v>38</v>
      </c>
      <c r="C2172" s="8">
        <f>SUM(C2173:C2186)</f>
        <v>5651</v>
      </c>
      <c r="D2172" s="8">
        <f>SUM(D2173:D2186)</f>
        <v>6795</v>
      </c>
      <c r="E2172" s="8">
        <f>SUM(E2173:E2186)</f>
        <v>1920</v>
      </c>
      <c r="F2172" s="8">
        <f>SUM(F2173:F2186)</f>
        <v>10261</v>
      </c>
      <c r="G2172" s="8">
        <f>SUM(G2173:G2186)</f>
        <v>24627</v>
      </c>
      <c r="H2172" s="70">
        <f>C2172/G2172</f>
        <v>0.2294635968652292</v>
      </c>
      <c r="I2172" s="70">
        <f>D2172/G2172</f>
        <v>0.2759166768181264</v>
      </c>
      <c r="J2172" s="33">
        <f>SUM(H2172:I2172)</f>
        <v>0.5053802736833557</v>
      </c>
    </row>
    <row r="2173" spans="2:10" ht="15.75" hidden="1">
      <c r="B2173" s="24" t="s">
        <v>34</v>
      </c>
      <c r="C2173" s="40">
        <v>144</v>
      </c>
      <c r="D2173" s="8">
        <v>143</v>
      </c>
      <c r="E2173" s="8">
        <v>8</v>
      </c>
      <c r="F2173" s="8">
        <v>197</v>
      </c>
      <c r="G2173" s="8">
        <f>SUM(C2173:F2173)</f>
        <v>492</v>
      </c>
      <c r="H2173" s="70">
        <f>C2173/G2173</f>
        <v>0.2926829268292683</v>
      </c>
      <c r="I2173" s="70">
        <f>D2173/G2173</f>
        <v>0.29065040650406504</v>
      </c>
      <c r="J2173" s="33">
        <f>SUM(H2173:I2173)</f>
        <v>0.5833333333333333</v>
      </c>
    </row>
    <row r="2174" spans="2:10" ht="15.75" hidden="1">
      <c r="B2174" s="24" t="s">
        <v>60</v>
      </c>
      <c r="C2174" s="40">
        <v>1247</v>
      </c>
      <c r="D2174" s="8">
        <v>1761</v>
      </c>
      <c r="E2174" s="8">
        <v>767</v>
      </c>
      <c r="F2174" s="8">
        <v>2896</v>
      </c>
      <c r="G2174" s="8">
        <f>SUM(C2174:F2174)</f>
        <v>6671</v>
      </c>
      <c r="H2174" s="70">
        <f>C2174/G2174</f>
        <v>0.18692849647728976</v>
      </c>
      <c r="I2174" s="70">
        <f>D2174/G2174</f>
        <v>0.2639784140308799</v>
      </c>
      <c r="J2174" s="33">
        <f>SUM(H2174:I2174)</f>
        <v>0.45090691050816967</v>
      </c>
    </row>
    <row r="2175" spans="2:10" ht="15.75" hidden="1">
      <c r="B2175" s="24" t="s">
        <v>134</v>
      </c>
      <c r="C2175" s="8">
        <v>278</v>
      </c>
      <c r="D2175" s="8">
        <v>276</v>
      </c>
      <c r="E2175" s="8">
        <v>87</v>
      </c>
      <c r="F2175" s="8">
        <v>440</v>
      </c>
      <c r="G2175" s="8">
        <f>SUM(C2175:F2175)</f>
        <v>1081</v>
      </c>
      <c r="H2175" s="70">
        <f>C2175/G2175</f>
        <v>0.25716928769657726</v>
      </c>
      <c r="I2175" s="70">
        <f>D2175/G2175</f>
        <v>0.2553191489361702</v>
      </c>
      <c r="J2175" s="33">
        <f>SUM(H2175:I2175)</f>
        <v>0.5124884366327475</v>
      </c>
    </row>
    <row r="2176" spans="2:10" ht="15.75" hidden="1">
      <c r="B2176" s="24" t="s">
        <v>135</v>
      </c>
      <c r="C2176" s="8">
        <v>158</v>
      </c>
      <c r="D2176" s="8">
        <v>122</v>
      </c>
      <c r="E2176" s="8">
        <v>5</v>
      </c>
      <c r="F2176" s="8">
        <v>148</v>
      </c>
      <c r="G2176" s="8">
        <f>SUM(C2176:F2176)</f>
        <v>433</v>
      </c>
      <c r="H2176" s="70">
        <f aca="true" t="shared" si="86" ref="H2176:H2183">C2176/G2176</f>
        <v>0.3648960739030023</v>
      </c>
      <c r="I2176" s="70">
        <f aca="true" t="shared" si="87" ref="I2176:I2183">D2176/G2176</f>
        <v>0.2817551963048499</v>
      </c>
      <c r="J2176" s="33">
        <f aca="true" t="shared" si="88" ref="J2176:J2183">SUM(H2176:I2176)</f>
        <v>0.6466512702078522</v>
      </c>
    </row>
    <row r="2177" spans="2:10" ht="15.75" hidden="1">
      <c r="B2177" s="24" t="s">
        <v>136</v>
      </c>
      <c r="C2177" s="8">
        <v>162</v>
      </c>
      <c r="D2177" s="8">
        <v>177</v>
      </c>
      <c r="E2177" s="8">
        <v>24</v>
      </c>
      <c r="F2177" s="8">
        <v>257</v>
      </c>
      <c r="G2177" s="8">
        <f>SUM(C2177:F2177)</f>
        <v>620</v>
      </c>
      <c r="H2177" s="70">
        <f t="shared" si="86"/>
        <v>0.26129032258064516</v>
      </c>
      <c r="I2177" s="70">
        <f t="shared" si="87"/>
        <v>0.2854838709677419</v>
      </c>
      <c r="J2177" s="33">
        <f t="shared" si="88"/>
        <v>0.5467741935483871</v>
      </c>
    </row>
    <row r="2178" spans="2:10" ht="15.75" hidden="1">
      <c r="B2178" s="24" t="s">
        <v>47</v>
      </c>
      <c r="C2178" s="8">
        <v>720</v>
      </c>
      <c r="D2178" s="8">
        <v>813</v>
      </c>
      <c r="E2178" s="8">
        <v>347</v>
      </c>
      <c r="F2178" s="8">
        <v>1688</v>
      </c>
      <c r="G2178" s="8">
        <f aca="true" t="shared" si="89" ref="G2178:G2186">SUM(C2178:F2178)</f>
        <v>3568</v>
      </c>
      <c r="H2178" s="70">
        <f t="shared" si="86"/>
        <v>0.20179372197309417</v>
      </c>
      <c r="I2178" s="70">
        <f t="shared" si="87"/>
        <v>0.22785874439461884</v>
      </c>
      <c r="J2178" s="33">
        <f t="shared" si="88"/>
        <v>0.42965246636771304</v>
      </c>
    </row>
    <row r="2179" spans="2:10" ht="15.75" hidden="1">
      <c r="B2179" s="24" t="s">
        <v>138</v>
      </c>
      <c r="C2179" s="8">
        <v>286</v>
      </c>
      <c r="D2179" s="8">
        <v>502</v>
      </c>
      <c r="E2179" s="8">
        <v>175</v>
      </c>
      <c r="F2179" s="8">
        <v>685</v>
      </c>
      <c r="G2179" s="8">
        <f t="shared" si="89"/>
        <v>1648</v>
      </c>
      <c r="H2179" s="70">
        <f t="shared" si="86"/>
        <v>0.17354368932038836</v>
      </c>
      <c r="I2179" s="70">
        <f t="shared" si="87"/>
        <v>0.30461165048543687</v>
      </c>
      <c r="J2179" s="33">
        <f t="shared" si="88"/>
        <v>0.47815533980582525</v>
      </c>
    </row>
    <row r="2180" spans="2:10" ht="15.75" hidden="1">
      <c r="B2180" s="24" t="s">
        <v>139</v>
      </c>
      <c r="C2180" s="8">
        <v>105</v>
      </c>
      <c r="D2180" s="8">
        <v>84</v>
      </c>
      <c r="E2180" s="8">
        <v>5</v>
      </c>
      <c r="F2180" s="8">
        <v>146</v>
      </c>
      <c r="G2180" s="8">
        <f t="shared" si="89"/>
        <v>340</v>
      </c>
      <c r="H2180" s="70">
        <f t="shared" si="86"/>
        <v>0.3088235294117647</v>
      </c>
      <c r="I2180" s="70">
        <f t="shared" si="87"/>
        <v>0.24705882352941178</v>
      </c>
      <c r="J2180" s="33">
        <f t="shared" si="88"/>
        <v>0.5558823529411765</v>
      </c>
    </row>
    <row r="2181" spans="2:10" ht="15.75" hidden="1">
      <c r="B2181" s="24" t="s">
        <v>52</v>
      </c>
      <c r="C2181" s="8">
        <v>49</v>
      </c>
      <c r="D2181" s="8">
        <v>77</v>
      </c>
      <c r="E2181" s="8">
        <v>31</v>
      </c>
      <c r="F2181" s="8">
        <v>134</v>
      </c>
      <c r="G2181" s="8">
        <f t="shared" si="89"/>
        <v>291</v>
      </c>
      <c r="H2181" s="70">
        <f t="shared" si="86"/>
        <v>0.16838487972508592</v>
      </c>
      <c r="I2181" s="70">
        <f t="shared" si="87"/>
        <v>0.2646048109965636</v>
      </c>
      <c r="J2181" s="33">
        <f t="shared" si="88"/>
        <v>0.4329896907216495</v>
      </c>
    </row>
    <row r="2182" spans="2:10" ht="15.75" hidden="1">
      <c r="B2182" s="24" t="s">
        <v>141</v>
      </c>
      <c r="C2182" s="8">
        <v>318</v>
      </c>
      <c r="D2182" s="8">
        <v>353</v>
      </c>
      <c r="E2182" s="8">
        <v>43</v>
      </c>
      <c r="F2182" s="8">
        <v>520</v>
      </c>
      <c r="G2182" s="8">
        <f t="shared" si="89"/>
        <v>1234</v>
      </c>
      <c r="H2182" s="70">
        <f t="shared" si="86"/>
        <v>0.2576985413290113</v>
      </c>
      <c r="I2182" s="70">
        <f t="shared" si="87"/>
        <v>0.2860615883306321</v>
      </c>
      <c r="J2182" s="33">
        <f t="shared" si="88"/>
        <v>0.5437601296596435</v>
      </c>
    </row>
    <row r="2183" spans="2:10" ht="15.75" hidden="1">
      <c r="B2183" s="24" t="s">
        <v>142</v>
      </c>
      <c r="C2183" s="8">
        <v>461</v>
      </c>
      <c r="D2183" s="8">
        <v>734</v>
      </c>
      <c r="E2183" s="8">
        <v>98</v>
      </c>
      <c r="F2183" s="8">
        <v>963</v>
      </c>
      <c r="G2183" s="8">
        <f t="shared" si="89"/>
        <v>2256</v>
      </c>
      <c r="H2183" s="70">
        <f t="shared" si="86"/>
        <v>0.20434397163120568</v>
      </c>
      <c r="I2183" s="70">
        <f t="shared" si="87"/>
        <v>0.325354609929078</v>
      </c>
      <c r="J2183" s="33">
        <f t="shared" si="88"/>
        <v>0.5296985815602837</v>
      </c>
    </row>
    <row r="2184" spans="2:10" ht="15.75" hidden="1">
      <c r="B2184" s="24" t="s">
        <v>143</v>
      </c>
      <c r="C2184" s="8">
        <v>1063</v>
      </c>
      <c r="D2184" s="8">
        <v>982</v>
      </c>
      <c r="E2184" s="8">
        <v>191</v>
      </c>
      <c r="F2184" s="8">
        <v>1213</v>
      </c>
      <c r="G2184" s="8">
        <f t="shared" si="89"/>
        <v>3449</v>
      </c>
      <c r="H2184" s="70">
        <f>C2184/G2184</f>
        <v>0.30820527689185273</v>
      </c>
      <c r="I2184" s="70">
        <f>D2184/G2184</f>
        <v>0.2847202087561612</v>
      </c>
      <c r="J2184" s="33">
        <f>SUM(H2184:I2184)</f>
        <v>0.592925485648014</v>
      </c>
    </row>
    <row r="2185" spans="2:10" ht="15.75" hidden="1">
      <c r="B2185" s="24" t="s">
        <v>144</v>
      </c>
      <c r="C2185" s="8">
        <v>548</v>
      </c>
      <c r="D2185" s="8">
        <v>539</v>
      </c>
      <c r="E2185" s="8">
        <v>119</v>
      </c>
      <c r="F2185" s="8">
        <v>716</v>
      </c>
      <c r="G2185" s="8">
        <f t="shared" si="89"/>
        <v>1922</v>
      </c>
      <c r="H2185" s="70">
        <f>C2185/G2185</f>
        <v>0.2851196670135276</v>
      </c>
      <c r="I2185" s="70">
        <f>D2185/G2185</f>
        <v>0.2804370447450572</v>
      </c>
      <c r="J2185" s="33">
        <f>SUM(H2185:I2185)</f>
        <v>0.5655567117585848</v>
      </c>
    </row>
    <row r="2186" spans="2:10" ht="15.75" hidden="1">
      <c r="B2186" s="24" t="s">
        <v>145</v>
      </c>
      <c r="C2186" s="8">
        <v>112</v>
      </c>
      <c r="D2186" s="8">
        <v>232</v>
      </c>
      <c r="E2186" s="8">
        <v>20</v>
      </c>
      <c r="F2186" s="8">
        <v>258</v>
      </c>
      <c r="G2186" s="8">
        <f t="shared" si="89"/>
        <v>622</v>
      </c>
      <c r="H2186" s="70">
        <f>C2186/G2186</f>
        <v>0.18006430868167203</v>
      </c>
      <c r="I2186" s="70">
        <f>D2186/G2186</f>
        <v>0.3729903536977492</v>
      </c>
      <c r="J2186" s="33">
        <f>SUM(H2186:I2186)</f>
        <v>0.5530546623794212</v>
      </c>
    </row>
    <row r="2187" spans="2:16" ht="12.75" hidden="1">
      <c r="B2187" s="378" t="s">
        <v>212</v>
      </c>
      <c r="C2187" s="381"/>
      <c r="D2187" s="381"/>
      <c r="E2187" s="381"/>
      <c r="F2187" s="381"/>
      <c r="G2187" s="381"/>
      <c r="H2187" s="381"/>
      <c r="I2187" s="381"/>
      <c r="J2187" s="381"/>
      <c r="K2187" s="334"/>
      <c r="L2187" s="334"/>
      <c r="M2187" s="334"/>
      <c r="N2187" s="334"/>
      <c r="O2187" s="334"/>
      <c r="P2187" s="334"/>
    </row>
    <row r="2188" spans="2:10" ht="12.75" hidden="1">
      <c r="B2188" s="378" t="s">
        <v>213</v>
      </c>
      <c r="C2188" s="334"/>
      <c r="D2188" s="334"/>
      <c r="E2188" s="334"/>
      <c r="F2188" s="334"/>
      <c r="G2188" s="334"/>
      <c r="H2188" s="334"/>
      <c r="I2188" s="334"/>
      <c r="J2188" s="334"/>
    </row>
    <row r="2189" spans="2:10" ht="15.75" hidden="1">
      <c r="B2189" s="63"/>
      <c r="C2189" s="72"/>
      <c r="D2189" s="72"/>
      <c r="E2189" s="72"/>
      <c r="F2189" s="72"/>
      <c r="G2189" s="72"/>
      <c r="H2189" s="72"/>
      <c r="I2189" s="72"/>
      <c r="J2189" s="72"/>
    </row>
    <row r="2190" spans="2:12" s="76" customFormat="1" ht="15.75">
      <c r="B2190" s="102" t="s">
        <v>503</v>
      </c>
      <c r="C2190" s="78"/>
      <c r="D2190" s="78"/>
      <c r="E2190" s="78"/>
      <c r="F2190" s="78"/>
      <c r="G2190" s="78"/>
      <c r="H2190" s="78"/>
      <c r="I2190" s="78"/>
      <c r="J2190" s="32"/>
      <c r="K2190" s="2"/>
      <c r="L2190" s="2"/>
    </row>
    <row r="2191" spans="1:12" s="76" customFormat="1" ht="15.75" hidden="1">
      <c r="A2191"/>
      <c r="B2191" s="368" t="s">
        <v>510</v>
      </c>
      <c r="C2191" s="368"/>
      <c r="D2191" s="368"/>
      <c r="E2191" s="368"/>
      <c r="F2191" s="368"/>
      <c r="G2191" s="368"/>
      <c r="H2191" s="368"/>
      <c r="I2191" s="368"/>
      <c r="J2191" s="368"/>
      <c r="K2191" s="368"/>
      <c r="L2191" s="368"/>
    </row>
    <row r="2192" spans="1:16" s="76" customFormat="1" ht="15.75" hidden="1">
      <c r="A2192"/>
      <c r="B2192" s="73"/>
      <c r="C2192" s="9">
        <v>1996</v>
      </c>
      <c r="D2192" s="9">
        <v>1997</v>
      </c>
      <c r="E2192" s="9">
        <v>1998</v>
      </c>
      <c r="F2192" s="9">
        <v>1999</v>
      </c>
      <c r="G2192" s="9">
        <v>2000</v>
      </c>
      <c r="H2192" s="9">
        <v>2001</v>
      </c>
      <c r="I2192" s="9">
        <v>2002</v>
      </c>
      <c r="J2192" s="9">
        <v>2003</v>
      </c>
      <c r="K2192" s="9">
        <v>2004</v>
      </c>
      <c r="L2192" s="9">
        <v>2005</v>
      </c>
      <c r="M2192" s="9">
        <v>2006</v>
      </c>
      <c r="N2192" s="9">
        <v>2007</v>
      </c>
      <c r="O2192" s="9">
        <v>2008</v>
      </c>
      <c r="P2192" s="9">
        <v>2009</v>
      </c>
    </row>
    <row r="2193" spans="1:16" s="76" customFormat="1" ht="15.75" hidden="1">
      <c r="A2193"/>
      <c r="B2193" s="74" t="s">
        <v>167</v>
      </c>
      <c r="C2193" s="79">
        <f aca="true" t="shared" si="90" ref="C2193:P2193">SUM(C2229+C2265)</f>
        <v>0.6314379279547484</v>
      </c>
      <c r="D2193" s="79">
        <f t="shared" si="90"/>
        <v>0.6434471365638766</v>
      </c>
      <c r="E2193" s="79">
        <f t="shared" si="90"/>
        <v>0.601716304896517</v>
      </c>
      <c r="F2193" s="79">
        <f t="shared" si="90"/>
        <v>0.5980722891566265</v>
      </c>
      <c r="G2193" s="79">
        <f t="shared" si="90"/>
        <v>0.5727069351230425</v>
      </c>
      <c r="H2193" s="79">
        <f t="shared" si="90"/>
        <v>0.5754324501861179</v>
      </c>
      <c r="I2193" s="79">
        <f t="shared" si="90"/>
        <v>0.6005424254165053</v>
      </c>
      <c r="J2193" s="79">
        <f t="shared" si="90"/>
        <v>0.5856057991025199</v>
      </c>
      <c r="K2193" s="79">
        <f t="shared" si="90"/>
        <v>0.5876238427805749</v>
      </c>
      <c r="L2193" s="79">
        <f t="shared" si="90"/>
        <v>0.5937403160830492</v>
      </c>
      <c r="M2193" s="79">
        <f t="shared" si="90"/>
        <v>0.6051877328747493</v>
      </c>
      <c r="N2193" s="79">
        <f t="shared" si="90"/>
        <v>0.6106290672451193</v>
      </c>
      <c r="O2193" s="79">
        <f t="shared" si="90"/>
        <v>0.657695646781595</v>
      </c>
      <c r="P2193" s="79">
        <f t="shared" si="90"/>
        <v>0.656583217431618</v>
      </c>
    </row>
    <row r="2194" spans="1:16" s="76" customFormat="1" ht="15.75" hidden="1">
      <c r="A2194"/>
      <c r="B2194" s="74" t="s">
        <v>60</v>
      </c>
      <c r="C2194" s="79">
        <f aca="true" t="shared" si="91" ref="C2194:P2194">SUM(C2230+C2266)</f>
        <v>0.5016228389746308</v>
      </c>
      <c r="D2194" s="79">
        <f t="shared" si="91"/>
        <v>0.4973387403370929</v>
      </c>
      <c r="E2194" s="79">
        <f t="shared" si="91"/>
        <v>0.47742210321324247</v>
      </c>
      <c r="F2194" s="79">
        <f t="shared" si="91"/>
        <v>0.4725511930459133</v>
      </c>
      <c r="G2194" s="79">
        <f t="shared" si="91"/>
        <v>0.47064966472463454</v>
      </c>
      <c r="H2194" s="79">
        <f t="shared" si="91"/>
        <v>0.47009750247666715</v>
      </c>
      <c r="I2194" s="79">
        <f t="shared" si="91"/>
        <v>0.5001219333756035</v>
      </c>
      <c r="J2194" s="79">
        <f t="shared" si="91"/>
        <v>0.48396191532630806</v>
      </c>
      <c r="K2194" s="79">
        <f t="shared" si="91"/>
        <v>0.4985007496251874</v>
      </c>
      <c r="L2194" s="79">
        <f t="shared" si="91"/>
        <v>0.5021761565037914</v>
      </c>
      <c r="M2194" s="79">
        <f t="shared" si="91"/>
        <v>0.5099203609077936</v>
      </c>
      <c r="N2194" s="79">
        <f t="shared" si="91"/>
        <v>0.5124797406807131</v>
      </c>
      <c r="O2194" s="79">
        <f t="shared" si="91"/>
        <v>0.5643915860477501</v>
      </c>
      <c r="P2194" s="79">
        <f t="shared" si="91"/>
        <v>0.5696405919661733</v>
      </c>
    </row>
    <row r="2195" spans="1:16" s="76" customFormat="1" ht="15.75" hidden="1">
      <c r="A2195"/>
      <c r="B2195" s="74" t="s">
        <v>134</v>
      </c>
      <c r="C2195" s="79">
        <f aca="true" t="shared" si="92" ref="C2195:P2195">SUM(C2231+C2267)</f>
        <v>0.5432</v>
      </c>
      <c r="D2195" s="79">
        <f t="shared" si="92"/>
        <v>0.5470919324577861</v>
      </c>
      <c r="E2195" s="79">
        <f t="shared" si="92"/>
        <v>0.5486842105263158</v>
      </c>
      <c r="F2195" s="79">
        <f t="shared" si="92"/>
        <v>0.5267363245236631</v>
      </c>
      <c r="G2195" s="79">
        <f t="shared" si="92"/>
        <v>0.5457981971503344</v>
      </c>
      <c r="H2195" s="79">
        <f t="shared" si="92"/>
        <v>0.5551136363636364</v>
      </c>
      <c r="I2195" s="79">
        <f t="shared" si="92"/>
        <v>0.5839028094153379</v>
      </c>
      <c r="J2195" s="79">
        <f t="shared" si="92"/>
        <v>0.5880746472462449</v>
      </c>
      <c r="K2195" s="79">
        <f t="shared" si="92"/>
        <v>0.5822037603847836</v>
      </c>
      <c r="L2195" s="79">
        <f t="shared" si="92"/>
        <v>0.586141131595677</v>
      </c>
      <c r="M2195" s="79">
        <f t="shared" si="92"/>
        <v>0.595986760446835</v>
      </c>
      <c r="N2195" s="79">
        <f t="shared" si="92"/>
        <v>0.5919540229885057</v>
      </c>
      <c r="O2195" s="79">
        <f t="shared" si="92"/>
        <v>0.6215160660394106</v>
      </c>
      <c r="P2195" s="79">
        <f t="shared" si="92"/>
        <v>0.6126155878467636</v>
      </c>
    </row>
    <row r="2196" spans="1:16" s="76" customFormat="1" ht="15.75" hidden="1">
      <c r="A2196"/>
      <c r="B2196" s="74" t="s">
        <v>168</v>
      </c>
      <c r="C2196" s="79">
        <f aca="true" t="shared" si="93" ref="C2196:P2196">SUM(C2232+C2268)</f>
        <v>0.5812468322351749</v>
      </c>
      <c r="D2196" s="79">
        <f t="shared" si="93"/>
        <v>0.5562870919881306</v>
      </c>
      <c r="E2196" s="79">
        <f t="shared" si="93"/>
        <v>0.5405032747328508</v>
      </c>
      <c r="F2196" s="79">
        <f t="shared" si="93"/>
        <v>0.5258241758241758</v>
      </c>
      <c r="G2196" s="79">
        <f t="shared" si="93"/>
        <v>0.5289695497000532</v>
      </c>
      <c r="H2196" s="79">
        <f t="shared" si="93"/>
        <v>0.5282165368928439</v>
      </c>
      <c r="I2196" s="79">
        <f t="shared" si="93"/>
        <v>0.5664833615341229</v>
      </c>
      <c r="J2196" s="79">
        <f t="shared" si="93"/>
        <v>0.5486500586931002</v>
      </c>
      <c r="K2196" s="79">
        <f t="shared" si="93"/>
        <v>0.5525991623552599</v>
      </c>
      <c r="L2196" s="79">
        <f t="shared" si="93"/>
        <v>0.5699103083916943</v>
      </c>
      <c r="M2196" s="79">
        <f t="shared" si="93"/>
        <v>0.5652566339731633</v>
      </c>
      <c r="N2196" s="79">
        <f t="shared" si="93"/>
        <v>0.5663992336247157</v>
      </c>
      <c r="O2196" s="79">
        <f t="shared" si="93"/>
        <v>0.6009553769078411</v>
      </c>
      <c r="P2196" s="79">
        <f t="shared" si="93"/>
        <v>0.6042861118842193</v>
      </c>
    </row>
    <row r="2197" spans="1:16" s="76" customFormat="1" ht="15.75" hidden="1">
      <c r="A2197"/>
      <c r="B2197" s="74" t="s">
        <v>169</v>
      </c>
      <c r="C2197" s="79">
        <f aca="true" t="shared" si="94" ref="C2197:P2197">SUM(C2233+C2269)</f>
        <v>0.5446286622757212</v>
      </c>
      <c r="D2197" s="79">
        <f t="shared" si="94"/>
        <v>0.5368651675136171</v>
      </c>
      <c r="E2197" s="79">
        <f t="shared" si="94"/>
        <v>0.5185512871739255</v>
      </c>
      <c r="F2197" s="79">
        <f t="shared" si="94"/>
        <v>0.5094542041035268</v>
      </c>
      <c r="G2197" s="79">
        <f t="shared" si="94"/>
        <v>0.5084029333876553</v>
      </c>
      <c r="H2197" s="79">
        <f t="shared" si="94"/>
        <v>0.5084783195504405</v>
      </c>
      <c r="I2197" s="79">
        <f t="shared" si="94"/>
        <v>0.5410045662100457</v>
      </c>
      <c r="J2197" s="79">
        <f t="shared" si="94"/>
        <v>0.5271852071758769</v>
      </c>
      <c r="K2197" s="79">
        <f t="shared" si="94"/>
        <v>0.5349582032430255</v>
      </c>
      <c r="L2197" s="79">
        <f t="shared" si="94"/>
        <v>0.544191563794282</v>
      </c>
      <c r="M2197" s="79">
        <f t="shared" si="94"/>
        <v>0.5498065956852893</v>
      </c>
      <c r="N2197" s="79">
        <f t="shared" si="94"/>
        <v>0.5525514314345784</v>
      </c>
      <c r="O2197" s="79">
        <f t="shared" si="94"/>
        <v>0.596261892276575</v>
      </c>
      <c r="P2197" s="79">
        <f t="shared" si="94"/>
        <v>0.5986429599104779</v>
      </c>
    </row>
    <row r="2198" spans="1:16" s="76" customFormat="1" ht="15.75" hidden="1">
      <c r="A2198"/>
      <c r="B2198" s="74" t="s">
        <v>53</v>
      </c>
      <c r="C2198" s="79">
        <f aca="true" t="shared" si="95" ref="C2198:P2198">SUM(C2234+C2270)</f>
        <v>0.5297267753208166</v>
      </c>
      <c r="D2198" s="79">
        <f t="shared" si="95"/>
        <v>0.5330133174974981</v>
      </c>
      <c r="E2198" s="79">
        <f t="shared" si="95"/>
        <v>0.5172273893684136</v>
      </c>
      <c r="F2198" s="79">
        <f t="shared" si="95"/>
        <v>0.5093980618802023</v>
      </c>
      <c r="G2198" s="79">
        <f t="shared" si="95"/>
        <v>0.506723024539157</v>
      </c>
      <c r="H2198" s="79">
        <f t="shared" si="95"/>
        <v>0.5168868082260492</v>
      </c>
      <c r="I2198" s="79">
        <f t="shared" si="95"/>
        <v>0.5465498940786172</v>
      </c>
      <c r="J2198" s="79">
        <f t="shared" si="95"/>
        <v>0.5442213440063164</v>
      </c>
      <c r="K2198" s="79">
        <f t="shared" si="95"/>
        <v>0.5455859766960867</v>
      </c>
      <c r="L2198" s="79">
        <f t="shared" si="95"/>
        <v>0.5525079677618515</v>
      </c>
      <c r="M2198" s="79">
        <f t="shared" si="95"/>
        <v>0.5609705387030376</v>
      </c>
      <c r="N2198" s="79">
        <f t="shared" si="95"/>
        <v>0.566890415559324</v>
      </c>
      <c r="O2198" s="79">
        <f t="shared" si="95"/>
        <v>0.5985737007230656</v>
      </c>
      <c r="P2198" s="79">
        <f t="shared" si="95"/>
        <v>0.6079614038406962</v>
      </c>
    </row>
    <row r="2199" ht="12.75"/>
    <row r="2200" ht="12.75"/>
    <row r="2201" ht="12.75"/>
    <row r="2202" ht="12.75"/>
    <row r="2203" ht="12.75"/>
    <row r="2204" ht="12.75"/>
    <row r="2205" ht="15.75"/>
    <row r="2206" ht="15.75"/>
    <row r="2207" ht="15.75"/>
    <row r="2208" ht="12.75"/>
    <row r="2209" ht="12.75"/>
    <row r="2210" ht="12.75"/>
    <row r="2211" ht="12.75"/>
    <row r="2212" ht="12.75"/>
    <row r="2213" ht="12.75"/>
    <row r="2214" ht="12.75"/>
    <row r="2215" ht="12.75"/>
    <row r="2216" ht="12.75"/>
    <row r="2217" ht="12.75"/>
    <row r="2218" ht="12.75"/>
    <row r="2219" ht="12.75"/>
    <row r="2220" ht="12.75"/>
    <row r="2221" spans="2:18" s="101" customFormat="1" ht="15.75" customHeight="1">
      <c r="B2221" s="349" t="s">
        <v>347</v>
      </c>
      <c r="C2221" s="350"/>
      <c r="D2221" s="350"/>
      <c r="E2221" s="350"/>
      <c r="F2221" s="350"/>
      <c r="G2221" s="350"/>
      <c r="H2221" s="350"/>
      <c r="I2221" s="350"/>
      <c r="J2221" s="350"/>
      <c r="K2221" s="351"/>
      <c r="L2221" s="351"/>
      <c r="M2221" s="351"/>
      <c r="N2221" s="351"/>
      <c r="O2221" s="351"/>
      <c r="P2221" s="351"/>
      <c r="Q2221" s="351"/>
      <c r="R2221" s="334"/>
    </row>
    <row r="2222" spans="2:16" s="101" customFormat="1" ht="18.75" customHeight="1">
      <c r="B2222" s="378" t="s">
        <v>348</v>
      </c>
      <c r="C2222" s="334"/>
      <c r="D2222" s="334"/>
      <c r="E2222" s="334"/>
      <c r="F2222" s="334"/>
      <c r="G2222" s="334"/>
      <c r="H2222" s="334"/>
      <c r="I2222" s="334"/>
      <c r="J2222" s="334"/>
      <c r="K2222" s="334"/>
      <c r="L2222" s="334"/>
      <c r="M2222" s="334"/>
      <c r="N2222" s="334"/>
      <c r="O2222" s="334"/>
      <c r="P2222" s="334"/>
    </row>
    <row r="2223" spans="2:10" s="97" customFormat="1" ht="15.75">
      <c r="B2223" s="96"/>
      <c r="C2223" s="92"/>
      <c r="D2223" s="92"/>
      <c r="E2223" s="92"/>
      <c r="F2223" s="92"/>
      <c r="G2223" s="92"/>
      <c r="H2223" s="92"/>
      <c r="I2223" s="92"/>
      <c r="J2223" s="92"/>
    </row>
    <row r="2224" spans="1:22" s="191" customFormat="1" ht="51" customHeight="1">
      <c r="A2224" s="281"/>
      <c r="B2224" s="359" t="s">
        <v>666</v>
      </c>
      <c r="C2224" s="348"/>
      <c r="D2224" s="348"/>
      <c r="E2224" s="348"/>
      <c r="F2224" s="348"/>
      <c r="G2224" s="348"/>
      <c r="H2224" s="348"/>
      <c r="I2224" s="348"/>
      <c r="J2224" s="348"/>
      <c r="K2224" s="348"/>
      <c r="L2224" s="348"/>
      <c r="M2224" s="348"/>
      <c r="N2224" s="334"/>
      <c r="O2224" s="334"/>
      <c r="P2224" s="334"/>
      <c r="Q2224" s="334"/>
      <c r="R2224" s="334"/>
      <c r="S2224" s="334"/>
      <c r="T2224" s="334"/>
      <c r="U2224" s="334"/>
      <c r="V2224" s="334"/>
    </row>
    <row r="2225" spans="1:22" s="191" customFormat="1" ht="15.75">
      <c r="A2225" s="281"/>
      <c r="B2225" s="279"/>
      <c r="C2225" s="278"/>
      <c r="D2225" s="278"/>
      <c r="E2225" s="278"/>
      <c r="F2225" s="278"/>
      <c r="G2225" s="278"/>
      <c r="H2225" s="278"/>
      <c r="I2225" s="278"/>
      <c r="J2225" s="278"/>
      <c r="K2225" s="278"/>
      <c r="L2225" s="278"/>
      <c r="M2225" s="278"/>
      <c r="N2225" s="280"/>
      <c r="O2225" s="280"/>
      <c r="P2225" s="280"/>
      <c r="Q2225" s="280"/>
      <c r="R2225" s="280"/>
      <c r="S2225" s="280"/>
      <c r="T2225" s="280"/>
      <c r="U2225" s="280"/>
      <c r="V2225" s="280"/>
    </row>
    <row r="2226" s="191" customFormat="1" ht="15.75">
      <c r="B2226" s="118" t="s">
        <v>504</v>
      </c>
    </row>
    <row r="2227" spans="2:12" ht="15.75" hidden="1">
      <c r="B2227" s="368" t="s">
        <v>507</v>
      </c>
      <c r="C2227" s="368"/>
      <c r="D2227" s="368"/>
      <c r="E2227" s="368"/>
      <c r="F2227" s="368"/>
      <c r="G2227" s="368"/>
      <c r="H2227" s="368"/>
      <c r="I2227" s="368"/>
      <c r="J2227" s="368"/>
      <c r="K2227" s="368"/>
      <c r="L2227" s="368"/>
    </row>
    <row r="2228" spans="2:16" ht="15.75" hidden="1">
      <c r="B2228" s="73"/>
      <c r="C2228" s="73">
        <v>1996</v>
      </c>
      <c r="D2228" s="73">
        <v>1997</v>
      </c>
      <c r="E2228" s="73">
        <v>1998</v>
      </c>
      <c r="F2228" s="73">
        <v>1999</v>
      </c>
      <c r="G2228" s="73">
        <v>2000</v>
      </c>
      <c r="H2228" s="73">
        <v>2001</v>
      </c>
      <c r="I2228" s="73">
        <v>2002</v>
      </c>
      <c r="J2228" s="73">
        <v>2003</v>
      </c>
      <c r="K2228" s="73">
        <v>2004</v>
      </c>
      <c r="L2228" s="73">
        <v>2005</v>
      </c>
      <c r="M2228" s="73">
        <v>2006</v>
      </c>
      <c r="N2228" s="9">
        <v>2007</v>
      </c>
      <c r="O2228" s="9">
        <v>2008</v>
      </c>
      <c r="P2228" s="9">
        <v>2009</v>
      </c>
    </row>
    <row r="2229" spans="2:16" ht="15.75" hidden="1">
      <c r="B2229" s="74" t="s">
        <v>167</v>
      </c>
      <c r="C2229" s="34">
        <f aca="true" t="shared" si="96" ref="C2229:C2234">H1975</f>
        <v>0.2801428996725216</v>
      </c>
      <c r="D2229" s="75">
        <f aca="true" t="shared" si="97" ref="D2229:D2234">H1986</f>
        <v>0.28001101321585903</v>
      </c>
      <c r="E2229" s="75">
        <f aca="true" t="shared" si="98" ref="E2229:E2234">H1997</f>
        <v>0.24835941443715295</v>
      </c>
      <c r="F2229" s="34">
        <f aca="true" t="shared" si="99" ref="F2229:F2234">H2008</f>
        <v>0.24843373493975904</v>
      </c>
      <c r="G2229" s="75">
        <f aca="true" t="shared" si="100" ref="G2229:G2234">H2019</f>
        <v>0.2465324384787472</v>
      </c>
      <c r="H2229" s="75">
        <f aca="true" t="shared" si="101" ref="H2229:H2234">H2030</f>
        <v>0.22728268009634334</v>
      </c>
      <c r="I2229" s="75">
        <f aca="true" t="shared" si="102" ref="I2229:I2234">H2041</f>
        <v>0.27644323905463</v>
      </c>
      <c r="J2229" s="75">
        <f aca="true" t="shared" si="103" ref="J2229:J2234">H2052</f>
        <v>0.26389368312046946</v>
      </c>
      <c r="K2229" s="75">
        <f aca="true" t="shared" si="104" ref="K2229:K2234">H2063</f>
        <v>0.25937956797141465</v>
      </c>
      <c r="L2229" s="75">
        <f aca="true" t="shared" si="105" ref="L2229:L2234">H2074</f>
        <v>0.25797954756740005</v>
      </c>
      <c r="M2229" s="33">
        <f aca="true" t="shared" si="106" ref="M2229:M2234">H2085</f>
        <v>0.27887646890226425</v>
      </c>
      <c r="N2229" s="33">
        <f aca="true" t="shared" si="107" ref="N2229:N2234">H2096</f>
        <v>0.2642353579175705</v>
      </c>
      <c r="O2229" s="33">
        <f aca="true" t="shared" si="108" ref="O2229:O2234">H2107</f>
        <v>0.27706808880069456</v>
      </c>
      <c r="P2229" s="33">
        <f aca="true" t="shared" si="109" ref="P2229:P2234">H2118</f>
        <v>0.26958738989337044</v>
      </c>
    </row>
    <row r="2230" spans="2:16" ht="15.75" hidden="1">
      <c r="B2230" s="74" t="s">
        <v>60</v>
      </c>
      <c r="C2230" s="34">
        <f t="shared" si="96"/>
        <v>0.1903689474730079</v>
      </c>
      <c r="D2230" s="75">
        <f t="shared" si="97"/>
        <v>0.18970979597009252</v>
      </c>
      <c r="E2230" s="75">
        <f t="shared" si="98"/>
        <v>0.18263145082765336</v>
      </c>
      <c r="F2230" s="34">
        <f t="shared" si="99"/>
        <v>0.17140190187270288</v>
      </c>
      <c r="G2230" s="75">
        <f t="shared" si="100"/>
        <v>0.1770363856216335</v>
      </c>
      <c r="H2230" s="75">
        <f t="shared" si="101"/>
        <v>0.1652328067156786</v>
      </c>
      <c r="I2230" s="75">
        <f t="shared" si="102"/>
        <v>0.2063112715212408</v>
      </c>
      <c r="J2230" s="75">
        <f t="shared" si="103"/>
        <v>0.20068404511000185</v>
      </c>
      <c r="K2230" s="75">
        <f t="shared" si="104"/>
        <v>0.20164917541229385</v>
      </c>
      <c r="L2230" s="75">
        <f t="shared" si="105"/>
        <v>0.20801364023870417</v>
      </c>
      <c r="M2230" s="33">
        <f t="shared" si="106"/>
        <v>0.21617640289094509</v>
      </c>
      <c r="N2230" s="33">
        <f t="shared" si="107"/>
        <v>0.21847649918962722</v>
      </c>
      <c r="O2230" s="33">
        <f t="shared" si="108"/>
        <v>0.22042247270790805</v>
      </c>
      <c r="P2230" s="33">
        <f t="shared" si="109"/>
        <v>0.22067653276955604</v>
      </c>
    </row>
    <row r="2231" spans="2:16" ht="15.75" hidden="1">
      <c r="B2231" s="74" t="s">
        <v>134</v>
      </c>
      <c r="C2231" s="34">
        <f t="shared" si="96"/>
        <v>0.2952</v>
      </c>
      <c r="D2231" s="75">
        <f t="shared" si="97"/>
        <v>0.2716697936210131</v>
      </c>
      <c r="E2231" s="75">
        <f t="shared" si="98"/>
        <v>0.27730263157894736</v>
      </c>
      <c r="F2231" s="34">
        <f t="shared" si="99"/>
        <v>0.27012907191149355</v>
      </c>
      <c r="G2231" s="75">
        <f t="shared" si="100"/>
        <v>0.2657749345740041</v>
      </c>
      <c r="H2231" s="75">
        <f t="shared" si="101"/>
        <v>0.2627840909090909</v>
      </c>
      <c r="I2231" s="75">
        <f t="shared" si="102"/>
        <v>0.2976461655277145</v>
      </c>
      <c r="J2231" s="75">
        <f t="shared" si="103"/>
        <v>0.28220300409649524</v>
      </c>
      <c r="K2231" s="75">
        <f t="shared" si="104"/>
        <v>0.2890249234805422</v>
      </c>
      <c r="L2231" s="75">
        <f t="shared" si="105"/>
        <v>0.2850180122907396</v>
      </c>
      <c r="M2231" s="33">
        <f t="shared" si="106"/>
        <v>0.2819611088125776</v>
      </c>
      <c r="N2231" s="33">
        <f t="shared" si="107"/>
        <v>0.2885057471264368</v>
      </c>
      <c r="O2231" s="33">
        <f t="shared" si="108"/>
        <v>0.28670335522812</v>
      </c>
      <c r="P2231" s="33">
        <f t="shared" si="109"/>
        <v>0.27344782034346105</v>
      </c>
    </row>
    <row r="2232" spans="2:16" ht="15.75" hidden="1">
      <c r="B2232" s="74" t="s">
        <v>168</v>
      </c>
      <c r="C2232" s="34">
        <f t="shared" si="96"/>
        <v>0.2382159148504815</v>
      </c>
      <c r="D2232" s="75">
        <f t="shared" si="97"/>
        <v>0.20966246290801188</v>
      </c>
      <c r="E2232" s="75">
        <f t="shared" si="98"/>
        <v>0.2149258876249569</v>
      </c>
      <c r="F2232" s="34">
        <f t="shared" si="99"/>
        <v>0.20996860282574567</v>
      </c>
      <c r="G2232" s="75">
        <f t="shared" si="100"/>
        <v>0.20859594502240109</v>
      </c>
      <c r="H2232" s="75">
        <f t="shared" si="101"/>
        <v>0.20504263997033742</v>
      </c>
      <c r="I2232" s="75">
        <f t="shared" si="102"/>
        <v>0.265721940214326</v>
      </c>
      <c r="J2232" s="75">
        <f t="shared" si="103"/>
        <v>0.25127168383983306</v>
      </c>
      <c r="K2232" s="75">
        <f t="shared" si="104"/>
        <v>0.2437792559743779</v>
      </c>
      <c r="L2232" s="75">
        <f t="shared" si="105"/>
        <v>0.2589998771347831</v>
      </c>
      <c r="M2232" s="33">
        <f t="shared" si="106"/>
        <v>0.25807810337565434</v>
      </c>
      <c r="N2232" s="33">
        <f t="shared" si="107"/>
        <v>0.2600886121422584</v>
      </c>
      <c r="O2232" s="33">
        <f t="shared" si="108"/>
        <v>0.2612722824187347</v>
      </c>
      <c r="P2232" s="33">
        <f t="shared" si="109"/>
        <v>0.25544113554133036</v>
      </c>
    </row>
    <row r="2233" spans="2:16" ht="15.75" hidden="1">
      <c r="B2233" s="74" t="s">
        <v>169</v>
      </c>
      <c r="C2233" s="34">
        <f t="shared" si="96"/>
        <v>0.22397066934882062</v>
      </c>
      <c r="D2233" s="75">
        <f t="shared" si="97"/>
        <v>0.212883790280863</v>
      </c>
      <c r="E2233" s="75">
        <f t="shared" si="98"/>
        <v>0.2089731149038187</v>
      </c>
      <c r="F2233" s="34">
        <f t="shared" si="99"/>
        <v>0.2017701488534263</v>
      </c>
      <c r="G2233" s="75">
        <f t="shared" si="100"/>
        <v>0.20330006111224283</v>
      </c>
      <c r="H2233" s="75">
        <f t="shared" si="101"/>
        <v>0.1937866555421953</v>
      </c>
      <c r="I2233" s="75">
        <f t="shared" si="102"/>
        <v>0.24205479452054796</v>
      </c>
      <c r="J2233" s="75">
        <f t="shared" si="103"/>
        <v>0.23249501675219475</v>
      </c>
      <c r="K2233" s="75">
        <f t="shared" si="104"/>
        <v>0.2306375264377077</v>
      </c>
      <c r="L2233" s="75">
        <f t="shared" si="105"/>
        <v>0.23848968595440106</v>
      </c>
      <c r="M2233" s="33">
        <f t="shared" si="106"/>
        <v>0.24512501495394187</v>
      </c>
      <c r="N2233" s="33">
        <f t="shared" si="107"/>
        <v>0.24594737979682865</v>
      </c>
      <c r="O2233" s="33">
        <f t="shared" si="108"/>
        <v>0.2491010562588958</v>
      </c>
      <c r="P2233" s="33">
        <f t="shared" si="109"/>
        <v>0.2449421836977566</v>
      </c>
    </row>
    <row r="2234" spans="2:16" ht="15.75" hidden="1">
      <c r="B2234" s="74" t="s">
        <v>53</v>
      </c>
      <c r="C2234" s="34">
        <f t="shared" si="96"/>
        <v>0.22053923934342348</v>
      </c>
      <c r="D2234" s="75">
        <f t="shared" si="97"/>
        <v>0.21565878174040226</v>
      </c>
      <c r="E2234" s="75">
        <f t="shared" si="98"/>
        <v>0.21213980708569574</v>
      </c>
      <c r="F2234" s="34">
        <f t="shared" si="99"/>
        <v>0.20468256036343432</v>
      </c>
      <c r="G2234" s="75">
        <f t="shared" si="100"/>
        <v>0.20867911236350828</v>
      </c>
      <c r="H2234" s="75">
        <f t="shared" si="101"/>
        <v>0.2124830481710602</v>
      </c>
      <c r="I2234" s="75">
        <f t="shared" si="102"/>
        <v>0.25467763926330234</v>
      </c>
      <c r="J2234" s="75">
        <f t="shared" si="103"/>
        <v>0.24830224813005808</v>
      </c>
      <c r="K2234" s="75">
        <f t="shared" si="104"/>
        <v>0.24446992812237625</v>
      </c>
      <c r="L2234" s="75">
        <f t="shared" si="105"/>
        <v>0.24933254350981995</v>
      </c>
      <c r="M2234" s="33">
        <f t="shared" si="106"/>
        <v>0.2549389774830031</v>
      </c>
      <c r="N2234" s="33">
        <f t="shared" si="107"/>
        <v>0.25663265517655987</v>
      </c>
      <c r="O2234" s="33">
        <f t="shared" si="108"/>
        <v>0.26263579789069535</v>
      </c>
      <c r="P2234" s="33">
        <f t="shared" si="109"/>
        <v>0.2549579036987986</v>
      </c>
    </row>
    <row r="2235" s="161" customFormat="1" ht="12.75"/>
    <row r="2236" s="161" customFormat="1" ht="12.75"/>
    <row r="2237" s="161" customFormat="1" ht="12.75"/>
    <row r="2238" s="161" customFormat="1" ht="12.75"/>
    <row r="2239" s="161" customFormat="1" ht="12.75"/>
    <row r="2240" s="161" customFormat="1" ht="12.75"/>
    <row r="2241" spans="18:20" s="161" customFormat="1" ht="15.75">
      <c r="R2241" s="162"/>
      <c r="S2241" s="162"/>
      <c r="T2241" s="162"/>
    </row>
    <row r="2242" s="161" customFormat="1" ht="12.75"/>
    <row r="2243" s="161" customFormat="1" ht="12.75"/>
    <row r="2244" s="161" customFormat="1" ht="12.75"/>
    <row r="2245" s="161" customFormat="1" ht="12.75"/>
    <row r="2246" s="161" customFormat="1" ht="12.75"/>
    <row r="2247" s="161" customFormat="1" ht="12.75"/>
    <row r="2248" s="161" customFormat="1" ht="12.75"/>
    <row r="2249" s="161" customFormat="1" ht="12.75"/>
    <row r="2250" s="161" customFormat="1" ht="12.75"/>
    <row r="2251" s="161" customFormat="1" ht="12.75"/>
    <row r="2252" s="161" customFormat="1" ht="12.75"/>
    <row r="2253" s="161" customFormat="1" ht="12.75"/>
    <row r="2254" s="161" customFormat="1" ht="12.75"/>
    <row r="2255" s="161" customFormat="1" ht="12.75"/>
    <row r="2256" s="161" customFormat="1" ht="12.75"/>
    <row r="2257" spans="2:18" s="161" customFormat="1" ht="15.75" customHeight="1">
      <c r="B2257" s="349" t="s">
        <v>347</v>
      </c>
      <c r="C2257" s="350"/>
      <c r="D2257" s="350"/>
      <c r="E2257" s="350"/>
      <c r="F2257" s="350"/>
      <c r="G2257" s="350"/>
      <c r="H2257" s="350"/>
      <c r="I2257" s="350"/>
      <c r="J2257" s="350"/>
      <c r="K2257" s="351"/>
      <c r="L2257" s="351"/>
      <c r="M2257" s="351"/>
      <c r="N2257" s="351"/>
      <c r="O2257" s="351"/>
      <c r="P2257" s="351"/>
      <c r="Q2257" s="351"/>
      <c r="R2257" s="334"/>
    </row>
    <row r="2258" spans="2:16" s="161" customFormat="1" ht="18.75" customHeight="1">
      <c r="B2258" s="378" t="s">
        <v>348</v>
      </c>
      <c r="C2258" s="334"/>
      <c r="D2258" s="334"/>
      <c r="E2258" s="334"/>
      <c r="F2258" s="334"/>
      <c r="G2258" s="334"/>
      <c r="H2258" s="334"/>
      <c r="I2258" s="334"/>
      <c r="J2258" s="334"/>
      <c r="K2258" s="334"/>
      <c r="L2258" s="334"/>
      <c r="M2258" s="334"/>
      <c r="N2258" s="334"/>
      <c r="O2258" s="334"/>
      <c r="P2258" s="334"/>
    </row>
    <row r="2259" spans="2:12" s="76" customFormat="1" ht="15.75">
      <c r="B2259" s="77"/>
      <c r="C2259" s="78"/>
      <c r="D2259" s="78"/>
      <c r="E2259" s="78"/>
      <c r="F2259" s="78"/>
      <c r="G2259" s="78"/>
      <c r="H2259" s="78"/>
      <c r="I2259" s="78"/>
      <c r="J2259" s="32"/>
      <c r="K2259" s="2"/>
      <c r="L2259" s="2"/>
    </row>
    <row r="2260" spans="1:22" s="191" customFormat="1" ht="51" customHeight="1">
      <c r="A2260" s="281"/>
      <c r="B2260" s="359" t="s">
        <v>667</v>
      </c>
      <c r="C2260" s="348"/>
      <c r="D2260" s="348"/>
      <c r="E2260" s="348"/>
      <c r="F2260" s="348"/>
      <c r="G2260" s="348"/>
      <c r="H2260" s="348"/>
      <c r="I2260" s="348"/>
      <c r="J2260" s="348"/>
      <c r="K2260" s="348"/>
      <c r="L2260" s="348"/>
      <c r="M2260" s="348"/>
      <c r="N2260" s="334"/>
      <c r="O2260" s="334"/>
      <c r="P2260" s="334"/>
      <c r="Q2260" s="334"/>
      <c r="R2260" s="334"/>
      <c r="S2260" s="334"/>
      <c r="T2260" s="334"/>
      <c r="U2260" s="334"/>
      <c r="V2260" s="334"/>
    </row>
    <row r="2261" spans="1:22" s="191" customFormat="1" ht="15.75">
      <c r="A2261" s="281"/>
      <c r="B2261" s="279"/>
      <c r="C2261" s="278"/>
      <c r="D2261" s="278"/>
      <c r="E2261" s="278"/>
      <c r="F2261" s="278"/>
      <c r="G2261" s="278"/>
      <c r="H2261" s="278"/>
      <c r="I2261" s="278"/>
      <c r="J2261" s="278"/>
      <c r="K2261" s="278"/>
      <c r="L2261" s="278"/>
      <c r="M2261" s="278"/>
      <c r="N2261" s="280"/>
      <c r="O2261" s="280"/>
      <c r="P2261" s="280"/>
      <c r="Q2261" s="280"/>
      <c r="R2261" s="280"/>
      <c r="S2261" s="280"/>
      <c r="T2261" s="280"/>
      <c r="U2261" s="280"/>
      <c r="V2261" s="280"/>
    </row>
    <row r="2262" s="191" customFormat="1" ht="15.75">
      <c r="B2262" s="118" t="s">
        <v>505</v>
      </c>
    </row>
    <row r="2263" spans="1:12" s="76" customFormat="1" ht="15.75" hidden="1">
      <c r="A2263"/>
      <c r="B2263" s="368" t="s">
        <v>563</v>
      </c>
      <c r="C2263" s="368"/>
      <c r="D2263" s="368"/>
      <c r="E2263" s="368"/>
      <c r="F2263" s="368"/>
      <c r="G2263" s="368"/>
      <c r="H2263" s="368"/>
      <c r="I2263" s="368"/>
      <c r="J2263" s="368"/>
      <c r="K2263" s="368"/>
      <c r="L2263" s="368"/>
    </row>
    <row r="2264" spans="1:16" s="76" customFormat="1" ht="15.75" hidden="1">
      <c r="A2264"/>
      <c r="B2264" s="73"/>
      <c r="C2264" s="73">
        <v>1996</v>
      </c>
      <c r="D2264" s="73">
        <v>1997</v>
      </c>
      <c r="E2264" s="73">
        <v>1998</v>
      </c>
      <c r="F2264" s="73">
        <v>1999</v>
      </c>
      <c r="G2264" s="73">
        <v>2000</v>
      </c>
      <c r="H2264" s="73">
        <v>2001</v>
      </c>
      <c r="I2264" s="73">
        <v>2002</v>
      </c>
      <c r="J2264" s="73">
        <v>2003</v>
      </c>
      <c r="K2264" s="73">
        <v>2004</v>
      </c>
      <c r="L2264" s="73">
        <v>2005</v>
      </c>
      <c r="M2264" s="73">
        <v>2006</v>
      </c>
      <c r="N2264" s="9">
        <v>2007</v>
      </c>
      <c r="O2264" s="9">
        <v>2008</v>
      </c>
      <c r="P2264" s="9">
        <v>2009</v>
      </c>
    </row>
    <row r="2265" spans="1:16" s="76" customFormat="1" ht="15.75" hidden="1">
      <c r="A2265"/>
      <c r="B2265" s="74" t="s">
        <v>167</v>
      </c>
      <c r="C2265" s="34">
        <f aca="true" t="shared" si="110" ref="C2265:C2270">I1975</f>
        <v>0.35129502828222686</v>
      </c>
      <c r="D2265" s="75">
        <f aca="true" t="shared" si="111" ref="D2265:D2270">I1986</f>
        <v>0.3634361233480176</v>
      </c>
      <c r="E2265" s="75">
        <f aca="true" t="shared" si="112" ref="E2265:E2270">I1997</f>
        <v>0.35335689045936397</v>
      </c>
      <c r="F2265" s="34">
        <f aca="true" t="shared" si="113" ref="F2265:F2270">I2008</f>
        <v>0.34963855421686746</v>
      </c>
      <c r="G2265" s="75">
        <f aca="true" t="shared" si="114" ref="G2265:G2270">I2019</f>
        <v>0.3261744966442953</v>
      </c>
      <c r="H2265" s="75">
        <f aca="true" t="shared" si="115" ref="H2265:H2270">I2030</f>
        <v>0.3481497700897745</v>
      </c>
      <c r="I2265" s="75">
        <f aca="true" t="shared" si="116" ref="I2265:I2270">I2041</f>
        <v>0.32409918636187524</v>
      </c>
      <c r="J2265" s="75">
        <f aca="true" t="shared" si="117" ref="J2265:J2270">I2052</f>
        <v>0.3217121159820504</v>
      </c>
      <c r="K2265" s="75">
        <f aca="true" t="shared" si="118" ref="K2265:K2270">I2063</f>
        <v>0.3282442748091603</v>
      </c>
      <c r="L2265" s="75">
        <f aca="true" t="shared" si="119" ref="L2265:L2270">I2074</f>
        <v>0.33576076851564923</v>
      </c>
      <c r="M2265" s="33">
        <f aca="true" t="shared" si="120" ref="M2265:M2270">I2085</f>
        <v>0.32631126397248494</v>
      </c>
      <c r="N2265" s="33">
        <f aca="true" t="shared" si="121" ref="N2265:N2270">I2096</f>
        <v>0.3463937093275488</v>
      </c>
      <c r="O2265" s="33">
        <f aca="true" t="shared" si="122" ref="O2265:O2270">I2107</f>
        <v>0.3806275579809004</v>
      </c>
      <c r="P2265" s="33">
        <f aca="true" t="shared" si="123" ref="P2265:P2270">I2118</f>
        <v>0.38699582753824757</v>
      </c>
    </row>
    <row r="2266" spans="1:16" s="76" customFormat="1" ht="15.75" hidden="1">
      <c r="A2266"/>
      <c r="B2266" s="74" t="s">
        <v>60</v>
      </c>
      <c r="C2266" s="34">
        <f t="shared" si="110"/>
        <v>0.31125389150162286</v>
      </c>
      <c r="D2266" s="75">
        <f t="shared" si="111"/>
        <v>0.3076289443670004</v>
      </c>
      <c r="E2266" s="75">
        <f t="shared" si="112"/>
        <v>0.2947906523855891</v>
      </c>
      <c r="F2266" s="34">
        <f t="shared" si="113"/>
        <v>0.30114929117321043</v>
      </c>
      <c r="G2266" s="75">
        <f t="shared" si="114"/>
        <v>0.293613279103001</v>
      </c>
      <c r="H2266" s="75">
        <f t="shared" si="115"/>
        <v>0.30486469576098857</v>
      </c>
      <c r="I2266" s="75">
        <f t="shared" si="116"/>
        <v>0.2938106618543628</v>
      </c>
      <c r="J2266" s="75">
        <f t="shared" si="117"/>
        <v>0.2832778702163062</v>
      </c>
      <c r="K2266" s="75">
        <f t="shared" si="118"/>
        <v>0.29685157421289354</v>
      </c>
      <c r="L2266" s="75">
        <f t="shared" si="119"/>
        <v>0.29416251626508727</v>
      </c>
      <c r="M2266" s="33">
        <f t="shared" si="120"/>
        <v>0.2937439580168485</v>
      </c>
      <c r="N2266" s="33">
        <f t="shared" si="121"/>
        <v>0.2940032414910859</v>
      </c>
      <c r="O2266" s="33">
        <f t="shared" si="122"/>
        <v>0.34396911333984204</v>
      </c>
      <c r="P2266" s="33">
        <f t="shared" si="123"/>
        <v>0.3489640591966173</v>
      </c>
    </row>
    <row r="2267" spans="1:16" s="76" customFormat="1" ht="15.75" hidden="1">
      <c r="A2267"/>
      <c r="B2267" s="74" t="s">
        <v>134</v>
      </c>
      <c r="C2267" s="34">
        <f t="shared" si="110"/>
        <v>0.248</v>
      </c>
      <c r="D2267" s="75">
        <f t="shared" si="111"/>
        <v>0.27542213883677297</v>
      </c>
      <c r="E2267" s="75">
        <f t="shared" si="112"/>
        <v>0.2713815789473684</v>
      </c>
      <c r="F2267" s="34">
        <f t="shared" si="113"/>
        <v>0.25660725261216966</v>
      </c>
      <c r="G2267" s="75">
        <f t="shared" si="114"/>
        <v>0.2800232625763303</v>
      </c>
      <c r="H2267" s="75">
        <f t="shared" si="115"/>
        <v>0.2923295454545455</v>
      </c>
      <c r="I2267" s="75">
        <f t="shared" si="116"/>
        <v>0.2862566438876234</v>
      </c>
      <c r="J2267" s="75">
        <f t="shared" si="117"/>
        <v>0.3058716431497497</v>
      </c>
      <c r="K2267" s="75">
        <f t="shared" si="118"/>
        <v>0.29317883690424135</v>
      </c>
      <c r="L2267" s="75">
        <f t="shared" si="119"/>
        <v>0.3011231193049375</v>
      </c>
      <c r="M2267" s="33">
        <f t="shared" si="120"/>
        <v>0.31402565163425733</v>
      </c>
      <c r="N2267" s="33">
        <f t="shared" si="121"/>
        <v>0.30344827586206896</v>
      </c>
      <c r="O2267" s="33">
        <f t="shared" si="122"/>
        <v>0.3348127108112906</v>
      </c>
      <c r="P2267" s="33">
        <f t="shared" si="123"/>
        <v>0.3391677675033025</v>
      </c>
    </row>
    <row r="2268" spans="1:16" s="76" customFormat="1" ht="15.75" hidden="1">
      <c r="A2268"/>
      <c r="B2268" s="74" t="s">
        <v>168</v>
      </c>
      <c r="C2268" s="34">
        <f t="shared" si="110"/>
        <v>0.3430309173846934</v>
      </c>
      <c r="D2268" s="75">
        <f t="shared" si="111"/>
        <v>0.3466246290801187</v>
      </c>
      <c r="E2268" s="75">
        <f t="shared" si="112"/>
        <v>0.32557738710789386</v>
      </c>
      <c r="F2268" s="34">
        <f t="shared" si="113"/>
        <v>0.31585557299843015</v>
      </c>
      <c r="G2268" s="75">
        <f t="shared" si="114"/>
        <v>0.3203736046776521</v>
      </c>
      <c r="H2268" s="75">
        <f t="shared" si="115"/>
        <v>0.3231738969225065</v>
      </c>
      <c r="I2268" s="75">
        <f t="shared" si="116"/>
        <v>0.30076142131979694</v>
      </c>
      <c r="J2268" s="75">
        <f t="shared" si="117"/>
        <v>0.29737837485326724</v>
      </c>
      <c r="K2268" s="75">
        <f t="shared" si="118"/>
        <v>0.30881990638088197</v>
      </c>
      <c r="L2268" s="75">
        <f t="shared" si="119"/>
        <v>0.31091043125691115</v>
      </c>
      <c r="M2268" s="33">
        <f t="shared" si="120"/>
        <v>0.3071785305975089</v>
      </c>
      <c r="N2268" s="33">
        <f t="shared" si="121"/>
        <v>0.3063106214824572</v>
      </c>
      <c r="O2268" s="33">
        <f t="shared" si="122"/>
        <v>0.3396830944891064</v>
      </c>
      <c r="P2268" s="33">
        <f t="shared" si="123"/>
        <v>0.34884497634288897</v>
      </c>
    </row>
    <row r="2269" spans="1:16" s="76" customFormat="1" ht="15.75" hidden="1">
      <c r="A2269"/>
      <c r="B2269" s="74" t="s">
        <v>169</v>
      </c>
      <c r="C2269" s="34">
        <f t="shared" si="110"/>
        <v>0.3206579929269005</v>
      </c>
      <c r="D2269" s="75">
        <f t="shared" si="111"/>
        <v>0.32398137723275416</v>
      </c>
      <c r="E2269" s="75">
        <f t="shared" si="112"/>
        <v>0.30957817227010676</v>
      </c>
      <c r="F2269" s="34">
        <f t="shared" si="113"/>
        <v>0.30768405525010056</v>
      </c>
      <c r="G2269" s="75">
        <f t="shared" si="114"/>
        <v>0.3051028722754125</v>
      </c>
      <c r="H2269" s="75">
        <f t="shared" si="115"/>
        <v>0.3146916640082452</v>
      </c>
      <c r="I2269" s="75">
        <f t="shared" si="116"/>
        <v>0.2989497716894977</v>
      </c>
      <c r="J2269" s="75">
        <f t="shared" si="117"/>
        <v>0.2946901904236821</v>
      </c>
      <c r="K2269" s="75">
        <f t="shared" si="118"/>
        <v>0.30432067680531777</v>
      </c>
      <c r="L2269" s="75">
        <f t="shared" si="119"/>
        <v>0.30570187783988095</v>
      </c>
      <c r="M2269" s="33">
        <f t="shared" si="120"/>
        <v>0.30468158073134743</v>
      </c>
      <c r="N2269" s="33">
        <f t="shared" si="121"/>
        <v>0.3066040516377498</v>
      </c>
      <c r="O2269" s="33">
        <f t="shared" si="122"/>
        <v>0.3471608360176792</v>
      </c>
      <c r="P2269" s="33">
        <f t="shared" si="123"/>
        <v>0.35370077621272134</v>
      </c>
    </row>
    <row r="2270" spans="1:16" s="76" customFormat="1" ht="15.75" hidden="1">
      <c r="A2270"/>
      <c r="B2270" s="74" t="s">
        <v>53</v>
      </c>
      <c r="C2270" s="34">
        <f t="shared" si="110"/>
        <v>0.3091875359773931</v>
      </c>
      <c r="D2270" s="75">
        <f t="shared" si="111"/>
        <v>0.3173545357570959</v>
      </c>
      <c r="E2270" s="75">
        <f t="shared" si="112"/>
        <v>0.3050875822827178</v>
      </c>
      <c r="F2270" s="34">
        <f t="shared" si="113"/>
        <v>0.304715501516768</v>
      </c>
      <c r="G2270" s="75">
        <f t="shared" si="114"/>
        <v>0.2980439121756487</v>
      </c>
      <c r="H2270" s="75">
        <f t="shared" si="115"/>
        <v>0.3044037600549889</v>
      </c>
      <c r="I2270" s="75">
        <f t="shared" si="116"/>
        <v>0.29187225481531487</v>
      </c>
      <c r="J2270" s="75">
        <f t="shared" si="117"/>
        <v>0.29591909587625836</v>
      </c>
      <c r="K2270" s="75">
        <f t="shared" si="118"/>
        <v>0.3011160485737104</v>
      </c>
      <c r="L2270" s="75">
        <f t="shared" si="119"/>
        <v>0.3031754242520316</v>
      </c>
      <c r="M2270" s="33">
        <f t="shared" si="120"/>
        <v>0.3060315612200345</v>
      </c>
      <c r="N2270" s="33">
        <f t="shared" si="121"/>
        <v>0.31025776038276404</v>
      </c>
      <c r="O2270" s="33">
        <f t="shared" si="122"/>
        <v>0.3359379028323702</v>
      </c>
      <c r="P2270" s="33">
        <f t="shared" si="123"/>
        <v>0.35300350014189763</v>
      </c>
    </row>
    <row r="2271" s="161" customFormat="1" ht="12.75"/>
    <row r="2272" s="161" customFormat="1" ht="12.75"/>
    <row r="2273" s="161" customFormat="1" ht="12.75"/>
    <row r="2274" s="161" customFormat="1" ht="12.75"/>
    <row r="2275" s="161" customFormat="1" ht="12.75"/>
    <row r="2276" s="161" customFormat="1" ht="12.75"/>
    <row r="2277" s="198" customFormat="1" ht="12.75"/>
    <row r="2278" s="198" customFormat="1" ht="12.75"/>
    <row r="2279" s="198" customFormat="1" ht="12.75"/>
    <row r="2280" s="161" customFormat="1" ht="12.75"/>
    <row r="2281" s="161" customFormat="1" ht="12.75"/>
    <row r="2282" s="161" customFormat="1" ht="12.75"/>
    <row r="2283" s="161" customFormat="1" ht="12.75"/>
    <row r="2284" s="161" customFormat="1" ht="12.75"/>
    <row r="2285" s="161" customFormat="1" ht="12.75"/>
    <row r="2286" s="161" customFormat="1" ht="12.75"/>
    <row r="2287" s="161" customFormat="1" ht="12.75"/>
    <row r="2288" s="161" customFormat="1" ht="12.75"/>
    <row r="2289" s="161" customFormat="1" ht="12.75"/>
    <row r="2290" s="161" customFormat="1" ht="12.75"/>
    <row r="2291" s="161" customFormat="1" ht="12.75"/>
    <row r="2292" s="161" customFormat="1" ht="12.75"/>
    <row r="2293" s="161" customFormat="1" ht="12.75"/>
    <row r="2294" s="161" customFormat="1" ht="12.75"/>
    <row r="2295" spans="2:18" s="161" customFormat="1" ht="15.75" customHeight="1">
      <c r="B2295" s="349" t="s">
        <v>347</v>
      </c>
      <c r="C2295" s="350"/>
      <c r="D2295" s="350"/>
      <c r="E2295" s="350"/>
      <c r="F2295" s="350"/>
      <c r="G2295" s="350"/>
      <c r="H2295" s="350"/>
      <c r="I2295" s="350"/>
      <c r="J2295" s="350"/>
      <c r="K2295" s="351"/>
      <c r="L2295" s="351"/>
      <c r="M2295" s="351"/>
      <c r="N2295" s="351"/>
      <c r="O2295" s="351"/>
      <c r="P2295" s="351"/>
      <c r="Q2295" s="351"/>
      <c r="R2295" s="334"/>
    </row>
    <row r="2296" spans="2:16" s="161" customFormat="1" ht="18.75" customHeight="1">
      <c r="B2296" s="378" t="s">
        <v>348</v>
      </c>
      <c r="C2296" s="334"/>
      <c r="D2296" s="334"/>
      <c r="E2296" s="334"/>
      <c r="F2296" s="334"/>
      <c r="G2296" s="334"/>
      <c r="H2296" s="334"/>
      <c r="I2296" s="334"/>
      <c r="J2296" s="334"/>
      <c r="K2296" s="334"/>
      <c r="L2296" s="334"/>
      <c r="M2296" s="334"/>
      <c r="N2296" s="334"/>
      <c r="O2296" s="334"/>
      <c r="P2296" s="334"/>
    </row>
    <row r="2297" spans="2:12" s="76" customFormat="1" ht="15.75">
      <c r="B2297" s="77"/>
      <c r="C2297" s="78"/>
      <c r="D2297" s="78"/>
      <c r="E2297" s="78"/>
      <c r="F2297" s="78"/>
      <c r="G2297" s="78"/>
      <c r="H2297" s="78"/>
      <c r="I2297" s="78"/>
      <c r="J2297" s="32"/>
      <c r="K2297" s="2"/>
      <c r="L2297" s="2"/>
    </row>
    <row r="2298" spans="1:22" s="191" customFormat="1" ht="111.75" customHeight="1">
      <c r="A2298" s="281"/>
      <c r="B2298" s="359" t="s">
        <v>668</v>
      </c>
      <c r="C2298" s="348"/>
      <c r="D2298" s="348"/>
      <c r="E2298" s="348"/>
      <c r="F2298" s="348"/>
      <c r="G2298" s="348"/>
      <c r="H2298" s="348"/>
      <c r="I2298" s="348"/>
      <c r="J2298" s="348"/>
      <c r="K2298" s="348"/>
      <c r="L2298" s="348"/>
      <c r="M2298" s="348"/>
      <c r="N2298" s="334"/>
      <c r="O2298" s="334"/>
      <c r="P2298" s="334"/>
      <c r="Q2298" s="334"/>
      <c r="R2298" s="334"/>
      <c r="S2298" s="334"/>
      <c r="T2298" s="334"/>
      <c r="U2298" s="334"/>
      <c r="V2298" s="334"/>
    </row>
    <row r="2299" spans="1:22" s="191" customFormat="1" ht="15.75">
      <c r="A2299" s="281"/>
      <c r="B2299" s="279"/>
      <c r="C2299" s="278"/>
      <c r="D2299" s="278"/>
      <c r="E2299" s="278"/>
      <c r="F2299" s="278"/>
      <c r="G2299" s="278"/>
      <c r="H2299" s="278"/>
      <c r="I2299" s="278"/>
      <c r="J2299" s="278"/>
      <c r="K2299" s="278"/>
      <c r="L2299" s="278"/>
      <c r="M2299" s="278"/>
      <c r="N2299" s="280"/>
      <c r="O2299" s="280"/>
      <c r="P2299" s="280"/>
      <c r="Q2299" s="280"/>
      <c r="R2299" s="280"/>
      <c r="S2299" s="280"/>
      <c r="T2299" s="280"/>
      <c r="U2299" s="280"/>
      <c r="V2299" s="280"/>
    </row>
    <row r="2300" spans="2:12" s="76" customFormat="1" ht="15.75">
      <c r="B2300" s="102" t="s">
        <v>506</v>
      </c>
      <c r="C2300" s="78"/>
      <c r="D2300" s="78"/>
      <c r="E2300" s="78"/>
      <c r="F2300" s="78"/>
      <c r="G2300" s="78"/>
      <c r="H2300" s="78"/>
      <c r="I2300" s="78"/>
      <c r="J2300" s="32"/>
      <c r="K2300" s="2"/>
      <c r="L2300" s="2"/>
    </row>
    <row r="2301" spans="1:13" s="76" customFormat="1" ht="15.75" hidden="1">
      <c r="A2301" s="161"/>
      <c r="B2301" s="430" t="s">
        <v>349</v>
      </c>
      <c r="C2301" s="430"/>
      <c r="D2301" s="430"/>
      <c r="E2301" s="430"/>
      <c r="F2301" s="385"/>
      <c r="G2301" s="385"/>
      <c r="H2301" s="385"/>
      <c r="I2301" s="385"/>
      <c r="J2301" s="385"/>
      <c r="K2301" s="385"/>
      <c r="L2301" s="385"/>
      <c r="M2301" s="381"/>
    </row>
    <row r="2302" spans="1:16" s="76" customFormat="1" ht="15.75" hidden="1">
      <c r="A2302" s="161"/>
      <c r="B2302" s="73"/>
      <c r="C2302" s="9" t="s">
        <v>350</v>
      </c>
      <c r="D2302" s="9" t="s">
        <v>351</v>
      </c>
      <c r="E2302" s="9" t="s">
        <v>66</v>
      </c>
      <c r="F2302" s="2"/>
      <c r="G2302" s="2"/>
      <c r="H2302" s="2"/>
      <c r="I2302" s="2"/>
      <c r="J2302" s="2"/>
      <c r="K2302" s="2"/>
      <c r="L2302" s="2"/>
      <c r="M2302" s="2"/>
      <c r="N2302" s="2"/>
      <c r="O2302" s="2"/>
      <c r="P2302" s="2"/>
    </row>
    <row r="2303" spans="1:16" s="76" customFormat="1" ht="15.75" hidden="1">
      <c r="A2303" s="161"/>
      <c r="B2303" s="74" t="s">
        <v>167</v>
      </c>
      <c r="C2303" s="165">
        <v>0.0009</v>
      </c>
      <c r="D2303" s="165">
        <v>0.0007</v>
      </c>
      <c r="E2303" s="165">
        <v>0.0016</v>
      </c>
      <c r="F2303" s="164"/>
      <c r="G2303" s="164"/>
      <c r="H2303" s="164"/>
      <c r="I2303" s="164"/>
      <c r="J2303" s="164"/>
      <c r="K2303" s="164"/>
      <c r="L2303" s="164"/>
      <c r="M2303" s="164"/>
      <c r="N2303" s="164"/>
      <c r="O2303" s="164"/>
      <c r="P2303" s="164"/>
    </row>
    <row r="2304" spans="1:16" s="76" customFormat="1" ht="15.75" hidden="1">
      <c r="A2304" s="161"/>
      <c r="B2304" s="74" t="s">
        <v>60</v>
      </c>
      <c r="C2304" s="165">
        <v>0.0018</v>
      </c>
      <c r="D2304" s="165">
        <v>0.0036</v>
      </c>
      <c r="E2304" s="165">
        <v>0.0053</v>
      </c>
      <c r="F2304" s="164"/>
      <c r="G2304" s="164"/>
      <c r="H2304" s="164"/>
      <c r="I2304" s="164"/>
      <c r="J2304" s="164"/>
      <c r="K2304" s="164"/>
      <c r="L2304" s="164"/>
      <c r="M2304" s="164"/>
      <c r="N2304" s="164"/>
      <c r="O2304" s="164"/>
      <c r="P2304" s="164"/>
    </row>
    <row r="2305" spans="1:16" s="76" customFormat="1" ht="15.75" hidden="1">
      <c r="A2305" s="161"/>
      <c r="B2305" s="74" t="s">
        <v>134</v>
      </c>
      <c r="C2305" s="165">
        <v>0.0058</v>
      </c>
      <c r="D2305" s="165">
        <v>0.0005</v>
      </c>
      <c r="E2305" s="165">
        <v>0.0063</v>
      </c>
      <c r="F2305" s="164"/>
      <c r="G2305" s="164"/>
      <c r="H2305" s="164"/>
      <c r="J2305" s="164"/>
      <c r="K2305" s="164"/>
      <c r="L2305" s="164"/>
      <c r="M2305" s="164"/>
      <c r="N2305" s="164"/>
      <c r="O2305" s="164"/>
      <c r="P2305" s="164"/>
    </row>
    <row r="2306" spans="1:16" s="76" customFormat="1" ht="15.75" hidden="1">
      <c r="A2306" s="161"/>
      <c r="B2306" s="74" t="s">
        <v>168</v>
      </c>
      <c r="C2306" s="165">
        <v>-0.0007</v>
      </c>
      <c r="D2306" s="165">
        <v>0.0042</v>
      </c>
      <c r="E2306" s="165">
        <v>0.0034</v>
      </c>
      <c r="F2306" s="164"/>
      <c r="G2306" s="164"/>
      <c r="H2306" s="164"/>
      <c r="I2306" s="164"/>
      <c r="J2306" s="164"/>
      <c r="K2306" s="164"/>
      <c r="L2306" s="164"/>
      <c r="M2306" s="164"/>
      <c r="N2306" s="164"/>
      <c r="O2306" s="164"/>
      <c r="P2306" s="164"/>
    </row>
    <row r="2307" spans="1:16" s="76" customFormat="1" ht="15.75" hidden="1">
      <c r="A2307" s="161"/>
      <c r="B2307" s="74" t="s">
        <v>352</v>
      </c>
      <c r="C2307" s="165">
        <v>0.0013</v>
      </c>
      <c r="D2307" s="165">
        <v>0.0035</v>
      </c>
      <c r="E2307" s="165">
        <v>0.0048</v>
      </c>
      <c r="F2307" s="164"/>
      <c r="G2307" s="164"/>
      <c r="H2307" s="164"/>
      <c r="I2307" s="164"/>
      <c r="J2307" s="164"/>
      <c r="K2307" s="164"/>
      <c r="L2307" s="164"/>
      <c r="M2307" s="164"/>
      <c r="N2307" s="164"/>
      <c r="O2307" s="164"/>
      <c r="P2307" s="164"/>
    </row>
    <row r="2308" spans="1:16" s="76" customFormat="1" ht="15.75" hidden="1">
      <c r="A2308" s="161"/>
      <c r="B2308" s="74" t="s">
        <v>53</v>
      </c>
      <c r="C2308" s="165">
        <v>0.0019</v>
      </c>
      <c r="D2308" s="165">
        <v>0.0044</v>
      </c>
      <c r="E2308" s="165">
        <v>0.0063</v>
      </c>
      <c r="F2308" s="164"/>
      <c r="G2308" s="164"/>
      <c r="H2308" s="164"/>
      <c r="I2308" s="164"/>
      <c r="J2308" s="164"/>
      <c r="K2308" s="164"/>
      <c r="L2308" s="164"/>
      <c r="M2308" s="164"/>
      <c r="N2308" s="164"/>
      <c r="O2308" s="164"/>
      <c r="P2308" s="164"/>
    </row>
    <row r="2309" s="161" customFormat="1" ht="12.75"/>
    <row r="2310" s="161" customFormat="1" ht="12.75"/>
    <row r="2311" s="161" customFormat="1" ht="15.75">
      <c r="S2311" s="164"/>
    </row>
    <row r="2312" s="161" customFormat="1" ht="12.75"/>
    <row r="2313" s="161" customFormat="1" ht="12.75"/>
    <row r="2314" s="161" customFormat="1" ht="12.75"/>
    <row r="2315" s="168" customFormat="1" ht="12.75"/>
    <row r="2316" s="168" customFormat="1" ht="12.75"/>
    <row r="2317" s="168" customFormat="1" ht="12.75"/>
    <row r="2318" s="168" customFormat="1" ht="12.75"/>
    <row r="2319" s="168" customFormat="1" ht="12.75"/>
    <row r="2320" spans="18:20" s="161" customFormat="1" ht="15.75">
      <c r="R2320" s="162"/>
      <c r="S2320" s="162"/>
      <c r="T2320" s="162"/>
    </row>
    <row r="2321" spans="18:20" s="161" customFormat="1" ht="15.75">
      <c r="R2321" s="162"/>
      <c r="S2321" s="162"/>
      <c r="T2321" s="162"/>
    </row>
    <row r="2322" spans="18:20" s="161" customFormat="1" ht="15.75">
      <c r="R2322" s="162"/>
      <c r="S2322" s="162"/>
      <c r="T2322" s="162"/>
    </row>
    <row r="2323" spans="18:20" s="161" customFormat="1" ht="15.75">
      <c r="R2323" s="162"/>
      <c r="S2323" s="162"/>
      <c r="T2323" s="162"/>
    </row>
    <row r="2324" s="161" customFormat="1" ht="12.75"/>
    <row r="2325" s="161" customFormat="1" ht="12.75"/>
    <row r="2326" s="161" customFormat="1" ht="12.75"/>
    <row r="2327" s="161" customFormat="1" ht="12.75"/>
    <row r="2328" s="161" customFormat="1" ht="12.75"/>
    <row r="2329" s="161" customFormat="1" ht="12.75"/>
    <row r="2330" s="161" customFormat="1" ht="12.75"/>
    <row r="2331" s="161" customFormat="1" ht="12.75"/>
    <row r="2332" s="161" customFormat="1" ht="12.75"/>
    <row r="2333" s="161" customFormat="1" ht="12.75"/>
    <row r="2334" s="161" customFormat="1" ht="12.75"/>
    <row r="2335" s="161" customFormat="1" ht="12.75"/>
    <row r="2336" spans="2:18" s="161" customFormat="1" ht="15.75" customHeight="1">
      <c r="B2336" s="349" t="s">
        <v>347</v>
      </c>
      <c r="C2336" s="350"/>
      <c r="D2336" s="350"/>
      <c r="E2336" s="350"/>
      <c r="F2336" s="350"/>
      <c r="G2336" s="350"/>
      <c r="H2336" s="350"/>
      <c r="I2336" s="350"/>
      <c r="J2336" s="350"/>
      <c r="K2336" s="351"/>
      <c r="L2336" s="351"/>
      <c r="M2336" s="351"/>
      <c r="N2336" s="351"/>
      <c r="O2336" s="351"/>
      <c r="P2336" s="351"/>
      <c r="Q2336" s="351"/>
      <c r="R2336" s="334"/>
    </row>
    <row r="2337" spans="2:16" s="161" customFormat="1" ht="18.75" customHeight="1">
      <c r="B2337" s="378" t="s">
        <v>348</v>
      </c>
      <c r="C2337" s="334"/>
      <c r="D2337" s="334"/>
      <c r="E2337" s="334"/>
      <c r="F2337" s="334"/>
      <c r="G2337" s="334"/>
      <c r="H2337" s="334"/>
      <c r="I2337" s="334"/>
      <c r="J2337" s="334"/>
      <c r="K2337" s="334"/>
      <c r="L2337" s="334"/>
      <c r="M2337" s="334"/>
      <c r="N2337" s="334"/>
      <c r="O2337" s="334"/>
      <c r="P2337" s="334"/>
    </row>
    <row r="2338" spans="1:10" s="198" customFormat="1" ht="15" customHeight="1">
      <c r="A2338" s="170"/>
      <c r="B2338" s="170"/>
      <c r="C2338" s="170"/>
      <c r="D2338" s="170"/>
      <c r="E2338" s="170"/>
      <c r="F2338" s="170"/>
      <c r="G2338" s="170"/>
      <c r="H2338" s="170"/>
      <c r="I2338" s="170"/>
      <c r="J2338" s="170"/>
    </row>
    <row r="2339" spans="1:22" s="191" customFormat="1" ht="99" customHeight="1">
      <c r="A2339" s="281"/>
      <c r="B2339" s="359" t="s">
        <v>669</v>
      </c>
      <c r="C2339" s="348"/>
      <c r="D2339" s="348"/>
      <c r="E2339" s="348"/>
      <c r="F2339" s="348"/>
      <c r="G2339" s="348"/>
      <c r="H2339" s="348"/>
      <c r="I2339" s="348"/>
      <c r="J2339" s="348"/>
      <c r="K2339" s="348"/>
      <c r="L2339" s="348"/>
      <c r="M2339" s="348"/>
      <c r="N2339" s="334"/>
      <c r="O2339" s="334"/>
      <c r="P2339" s="334"/>
      <c r="Q2339" s="334"/>
      <c r="R2339" s="334"/>
      <c r="S2339" s="334"/>
      <c r="T2339" s="334"/>
      <c r="U2339" s="334"/>
      <c r="V2339" s="334"/>
    </row>
    <row r="2340" spans="1:22" s="191" customFormat="1" ht="15.75">
      <c r="A2340" s="281"/>
      <c r="B2340" s="279"/>
      <c r="C2340" s="278"/>
      <c r="D2340" s="278"/>
      <c r="E2340" s="278"/>
      <c r="F2340" s="278"/>
      <c r="G2340" s="278"/>
      <c r="H2340" s="278"/>
      <c r="I2340" s="278"/>
      <c r="J2340" s="278"/>
      <c r="K2340" s="278"/>
      <c r="L2340" s="278"/>
      <c r="M2340" s="278"/>
      <c r="N2340" s="280"/>
      <c r="O2340" s="280"/>
      <c r="P2340" s="280"/>
      <c r="Q2340" s="280"/>
      <c r="R2340" s="280"/>
      <c r="S2340" s="280"/>
      <c r="T2340" s="280"/>
      <c r="U2340" s="280"/>
      <c r="V2340" s="280"/>
    </row>
    <row r="2341" spans="1:20" s="191" customFormat="1" ht="30" customHeight="1">
      <c r="A2341" s="197"/>
      <c r="B2341" s="382" t="s">
        <v>670</v>
      </c>
      <c r="C2341" s="383"/>
      <c r="D2341" s="383"/>
      <c r="E2341" s="383"/>
      <c r="F2341" s="383"/>
      <c r="G2341" s="383"/>
      <c r="H2341" s="383"/>
      <c r="I2341" s="383"/>
      <c r="J2341" s="383"/>
      <c r="K2341" s="383"/>
      <c r="L2341" s="383"/>
      <c r="M2341" s="383"/>
      <c r="T2341" s="39"/>
    </row>
    <row r="2342" spans="1:22" s="191" customFormat="1" ht="94.5" customHeight="1">
      <c r="A2342" s="197"/>
      <c r="B2342" s="359" t="s">
        <v>671</v>
      </c>
      <c r="C2342" s="348"/>
      <c r="D2342" s="348"/>
      <c r="E2342" s="348"/>
      <c r="F2342" s="348"/>
      <c r="G2342" s="348"/>
      <c r="H2342" s="348"/>
      <c r="I2342" s="348"/>
      <c r="J2342" s="348"/>
      <c r="K2342" s="348"/>
      <c r="L2342" s="348"/>
      <c r="M2342" s="348"/>
      <c r="N2342" s="334"/>
      <c r="O2342" s="334"/>
      <c r="P2342" s="334"/>
      <c r="Q2342" s="334"/>
      <c r="R2342" s="334"/>
      <c r="S2342" s="334"/>
      <c r="T2342" s="334"/>
      <c r="U2342" s="334"/>
      <c r="V2342" s="334"/>
    </row>
    <row r="2343" spans="1:20" s="191" customFormat="1" ht="15.75">
      <c r="A2343" s="197"/>
      <c r="B2343" s="199"/>
      <c r="C2343" s="200"/>
      <c r="D2343" s="200"/>
      <c r="E2343" s="200"/>
      <c r="F2343" s="200"/>
      <c r="G2343" s="200"/>
      <c r="H2343" s="200"/>
      <c r="I2343" s="200"/>
      <c r="J2343" s="200"/>
      <c r="K2343" s="200"/>
      <c r="L2343" s="200"/>
      <c r="M2343" s="200"/>
      <c r="T2343" s="39"/>
    </row>
    <row r="2344" spans="1:20" s="191" customFormat="1" ht="30" customHeight="1">
      <c r="A2344" s="281"/>
      <c r="B2344" s="371" t="s">
        <v>672</v>
      </c>
      <c r="C2344" s="372"/>
      <c r="D2344" s="372"/>
      <c r="E2344" s="372"/>
      <c r="F2344" s="372"/>
      <c r="G2344" s="372"/>
      <c r="H2344" s="372"/>
      <c r="I2344" s="372"/>
      <c r="J2344" s="372"/>
      <c r="K2344" s="372"/>
      <c r="L2344" s="372"/>
      <c r="M2344" s="372"/>
      <c r="T2344" s="39"/>
    </row>
    <row r="2345" spans="1:22" s="191" customFormat="1" ht="50.25" customHeight="1">
      <c r="A2345" s="281"/>
      <c r="B2345" s="359" t="s">
        <v>673</v>
      </c>
      <c r="C2345" s="348"/>
      <c r="D2345" s="348"/>
      <c r="E2345" s="348"/>
      <c r="F2345" s="348"/>
      <c r="G2345" s="348"/>
      <c r="H2345" s="348"/>
      <c r="I2345" s="348"/>
      <c r="J2345" s="348"/>
      <c r="K2345" s="348"/>
      <c r="L2345" s="348"/>
      <c r="M2345" s="348"/>
      <c r="N2345" s="334"/>
      <c r="O2345" s="334"/>
      <c r="P2345" s="334"/>
      <c r="Q2345" s="334"/>
      <c r="R2345" s="334"/>
      <c r="S2345" s="334"/>
      <c r="T2345" s="334"/>
      <c r="U2345" s="334"/>
      <c r="V2345" s="334"/>
    </row>
    <row r="2346" spans="1:20" s="191" customFormat="1" ht="15.75">
      <c r="A2346" s="281"/>
      <c r="B2346" s="279"/>
      <c r="C2346" s="278"/>
      <c r="D2346" s="278"/>
      <c r="E2346" s="278"/>
      <c r="F2346" s="278"/>
      <c r="G2346" s="278"/>
      <c r="H2346" s="278"/>
      <c r="I2346" s="278"/>
      <c r="J2346" s="278"/>
      <c r="K2346" s="278"/>
      <c r="L2346" s="278"/>
      <c r="M2346" s="278"/>
      <c r="T2346" s="39"/>
    </row>
    <row r="2347" spans="2:12" s="76" customFormat="1" ht="15.75">
      <c r="B2347" s="102" t="s">
        <v>508</v>
      </c>
      <c r="C2347" s="78"/>
      <c r="D2347" s="78"/>
      <c r="E2347" s="78"/>
      <c r="F2347" s="78"/>
      <c r="G2347" s="78"/>
      <c r="H2347" s="78"/>
      <c r="I2347" s="78"/>
      <c r="J2347" s="32"/>
      <c r="K2347" s="2"/>
      <c r="L2347" s="2"/>
    </row>
    <row r="2348" spans="2:7" s="166" customFormat="1" ht="15.75" hidden="1">
      <c r="B2348" s="125" t="s">
        <v>449</v>
      </c>
      <c r="C2348" s="191"/>
      <c r="D2348" s="191"/>
      <c r="E2348" s="191"/>
      <c r="F2348" s="191"/>
      <c r="G2348" s="191"/>
    </row>
    <row r="2349" spans="2:7" s="168" customFormat="1" ht="15.75" hidden="1">
      <c r="B2349" s="434" t="s">
        <v>442</v>
      </c>
      <c r="C2349" s="225" t="s">
        <v>443</v>
      </c>
      <c r="D2349" s="194"/>
      <c r="E2349" s="194"/>
      <c r="F2349" s="189">
        <v>0.490942045541086</v>
      </c>
      <c r="G2349" s="191"/>
    </row>
    <row r="2350" spans="2:7" s="168" customFormat="1" ht="15.75" hidden="1">
      <c r="B2350" s="434"/>
      <c r="C2350" s="225" t="s">
        <v>444</v>
      </c>
      <c r="D2350" s="194"/>
      <c r="E2350" s="194"/>
      <c r="F2350" s="189">
        <v>0.24253750666362045</v>
      </c>
      <c r="G2350" s="191"/>
    </row>
    <row r="2351" spans="2:7" s="168" customFormat="1" ht="15.75" hidden="1">
      <c r="B2351" s="434"/>
      <c r="C2351" s="435" t="s">
        <v>445</v>
      </c>
      <c r="D2351" s="432"/>
      <c r="E2351" s="433"/>
      <c r="F2351" s="189">
        <v>0.06425710151549768</v>
      </c>
      <c r="G2351" s="191"/>
    </row>
    <row r="2352" spans="2:7" s="168" customFormat="1" ht="15.75" hidden="1">
      <c r="B2352" s="434" t="s">
        <v>446</v>
      </c>
      <c r="C2352" s="431" t="s">
        <v>447</v>
      </c>
      <c r="D2352" s="432"/>
      <c r="E2352" s="433"/>
      <c r="F2352" s="189">
        <v>0.17015916533394257</v>
      </c>
      <c r="G2352" s="191"/>
    </row>
    <row r="2353" spans="2:7" s="168" customFormat="1" ht="15.75" hidden="1">
      <c r="B2353" s="434"/>
      <c r="C2353" s="431" t="s">
        <v>448</v>
      </c>
      <c r="D2353" s="432"/>
      <c r="E2353" s="433"/>
      <c r="F2353" s="189">
        <v>0.03210418094585332</v>
      </c>
      <c r="G2353" s="191"/>
    </row>
    <row r="2354" spans="2:7" s="168" customFormat="1" ht="15.75">
      <c r="B2354" s="224"/>
      <c r="C2354" s="226"/>
      <c r="D2354" s="224"/>
      <c r="E2354" s="224"/>
      <c r="F2354" s="32"/>
      <c r="G2354" s="191"/>
    </row>
    <row r="2355" spans="2:6" s="168" customFormat="1" ht="12.75">
      <c r="B2355" s="169"/>
      <c r="C2355" s="176"/>
      <c r="D2355" s="169"/>
      <c r="E2355" s="169"/>
      <c r="F2355" s="177"/>
    </row>
    <row r="2356" spans="2:6" s="168" customFormat="1" ht="12.75">
      <c r="B2356" s="169"/>
      <c r="C2356" s="176"/>
      <c r="D2356" s="169"/>
      <c r="E2356" s="169"/>
      <c r="F2356" s="177"/>
    </row>
    <row r="2357" spans="2:6" s="168" customFormat="1" ht="12.75">
      <c r="B2357" s="169"/>
      <c r="C2357" s="176"/>
      <c r="D2357" s="169"/>
      <c r="E2357" s="169"/>
      <c r="F2357" s="177"/>
    </row>
    <row r="2358" spans="2:6" s="168" customFormat="1" ht="12.75">
      <c r="B2358" s="169"/>
      <c r="C2358" s="176"/>
      <c r="D2358" s="169"/>
      <c r="E2358" s="169"/>
      <c r="F2358" s="177"/>
    </row>
    <row r="2359" spans="2:6" s="168" customFormat="1" ht="12.75">
      <c r="B2359" s="169"/>
      <c r="C2359" s="176"/>
      <c r="D2359" s="169"/>
      <c r="E2359" s="169"/>
      <c r="F2359" s="177"/>
    </row>
    <row r="2360" spans="2:6" s="168" customFormat="1" ht="12.75">
      <c r="B2360" s="169"/>
      <c r="C2360" s="176"/>
      <c r="D2360" s="169"/>
      <c r="E2360" s="169"/>
      <c r="F2360" s="177"/>
    </row>
    <row r="2361" spans="2:6" s="168" customFormat="1" ht="12.75">
      <c r="B2361" s="169"/>
      <c r="C2361" s="176"/>
      <c r="D2361" s="169"/>
      <c r="E2361" s="169"/>
      <c r="F2361" s="177"/>
    </row>
    <row r="2362" spans="2:6" s="168" customFormat="1" ht="12.75">
      <c r="B2362" s="169"/>
      <c r="C2362" s="176"/>
      <c r="D2362" s="169"/>
      <c r="E2362" s="169"/>
      <c r="F2362" s="177"/>
    </row>
    <row r="2363" spans="2:6" s="168" customFormat="1" ht="12.75">
      <c r="B2363" s="169"/>
      <c r="C2363" s="176"/>
      <c r="D2363" s="169"/>
      <c r="E2363" s="169"/>
      <c r="F2363" s="177"/>
    </row>
    <row r="2364" spans="2:6" s="168" customFormat="1" ht="12.75">
      <c r="B2364" s="169"/>
      <c r="C2364" s="176"/>
      <c r="D2364" s="169"/>
      <c r="E2364" s="169"/>
      <c r="F2364" s="177"/>
    </row>
    <row r="2365" spans="2:6" s="168" customFormat="1" ht="12.75">
      <c r="B2365" s="169"/>
      <c r="C2365" s="176"/>
      <c r="D2365" s="169"/>
      <c r="E2365" s="169"/>
      <c r="F2365" s="177"/>
    </row>
    <row r="2366" spans="2:6" s="168" customFormat="1" ht="12.75">
      <c r="B2366" s="169"/>
      <c r="C2366" s="176"/>
      <c r="D2366" s="169"/>
      <c r="E2366" s="169"/>
      <c r="F2366" s="177"/>
    </row>
    <row r="2367" spans="2:6" s="168" customFormat="1" ht="12.75">
      <c r="B2367" s="169"/>
      <c r="C2367" s="176"/>
      <c r="D2367" s="169"/>
      <c r="E2367" s="169"/>
      <c r="F2367" s="177"/>
    </row>
    <row r="2368" spans="2:6" s="168" customFormat="1" ht="12.75">
      <c r="B2368" s="169"/>
      <c r="C2368" s="176"/>
      <c r="D2368" s="169"/>
      <c r="E2368" s="169"/>
      <c r="F2368" s="177"/>
    </row>
    <row r="2369" spans="2:6" s="168" customFormat="1" ht="12.75">
      <c r="B2369" s="169"/>
      <c r="C2369" s="176"/>
      <c r="D2369" s="169"/>
      <c r="E2369" s="169"/>
      <c r="F2369" s="177"/>
    </row>
    <row r="2370" spans="2:6" s="168" customFormat="1" ht="12.75">
      <c r="B2370" s="169"/>
      <c r="C2370" s="176"/>
      <c r="D2370" s="169"/>
      <c r="E2370" s="169"/>
      <c r="F2370" s="177"/>
    </row>
    <row r="2371" spans="2:6" s="168" customFormat="1" ht="12.75">
      <c r="B2371" s="169"/>
      <c r="C2371" s="176"/>
      <c r="D2371" s="169"/>
      <c r="E2371" s="169"/>
      <c r="F2371" s="177"/>
    </row>
    <row r="2372" spans="2:6" s="168" customFormat="1" ht="12.75">
      <c r="B2372" s="169"/>
      <c r="C2372" s="176"/>
      <c r="D2372" s="169"/>
      <c r="E2372" s="169"/>
      <c r="F2372" s="177"/>
    </row>
    <row r="2373" spans="2:6" s="168" customFormat="1" ht="12.75">
      <c r="B2373" s="169"/>
      <c r="C2373" s="176"/>
      <c r="D2373" s="169"/>
      <c r="E2373" s="169"/>
      <c r="F2373" s="177"/>
    </row>
    <row r="2374" s="168" customFormat="1" ht="12.75"/>
    <row r="2375" spans="2:18" s="237" customFormat="1" ht="15.75" customHeight="1">
      <c r="B2375" s="349" t="s">
        <v>558</v>
      </c>
      <c r="C2375" s="350"/>
      <c r="D2375" s="350"/>
      <c r="E2375" s="350"/>
      <c r="F2375" s="350"/>
      <c r="G2375" s="350"/>
      <c r="H2375" s="350"/>
      <c r="I2375" s="350"/>
      <c r="J2375" s="350"/>
      <c r="K2375" s="351"/>
      <c r="L2375" s="351"/>
      <c r="M2375" s="351"/>
      <c r="N2375" s="351"/>
      <c r="O2375" s="351"/>
      <c r="P2375" s="351"/>
      <c r="Q2375" s="351"/>
      <c r="R2375" s="334"/>
    </row>
    <row r="2376" s="168" customFormat="1" ht="12.75">
      <c r="A2376" s="178"/>
    </row>
    <row r="2377" spans="1:22" s="191" customFormat="1" ht="102" customHeight="1">
      <c r="A2377" s="281"/>
      <c r="B2377" s="359" t="s">
        <v>674</v>
      </c>
      <c r="C2377" s="348"/>
      <c r="D2377" s="348"/>
      <c r="E2377" s="348"/>
      <c r="F2377" s="348"/>
      <c r="G2377" s="348"/>
      <c r="H2377" s="348"/>
      <c r="I2377" s="348"/>
      <c r="J2377" s="348"/>
      <c r="K2377" s="348"/>
      <c r="L2377" s="348"/>
      <c r="M2377" s="348"/>
      <c r="N2377" s="334"/>
      <c r="O2377" s="334"/>
      <c r="P2377" s="334"/>
      <c r="Q2377" s="334"/>
      <c r="R2377" s="334"/>
      <c r="S2377" s="334"/>
      <c r="T2377" s="334"/>
      <c r="U2377" s="334"/>
      <c r="V2377" s="334"/>
    </row>
    <row r="2378" spans="1:20" s="191" customFormat="1" ht="15.75">
      <c r="A2378" s="281"/>
      <c r="B2378" s="279"/>
      <c r="C2378" s="278"/>
      <c r="D2378" s="278"/>
      <c r="E2378" s="278"/>
      <c r="F2378" s="278"/>
      <c r="G2378" s="278"/>
      <c r="H2378" s="278"/>
      <c r="I2378" s="278"/>
      <c r="J2378" s="278"/>
      <c r="K2378" s="278"/>
      <c r="L2378" s="278"/>
      <c r="M2378" s="278"/>
      <c r="T2378" s="39"/>
    </row>
    <row r="2379" spans="2:12" s="76" customFormat="1" ht="15.75">
      <c r="B2379" s="102" t="s">
        <v>509</v>
      </c>
      <c r="C2379" s="78"/>
      <c r="D2379" s="78"/>
      <c r="E2379" s="78"/>
      <c r="F2379" s="78"/>
      <c r="G2379" s="78"/>
      <c r="H2379" s="78"/>
      <c r="I2379" s="78"/>
      <c r="J2379" s="32"/>
      <c r="K2379" s="2"/>
      <c r="L2379" s="2"/>
    </row>
    <row r="2380" s="168" customFormat="1" ht="12.75"/>
    <row r="2381" s="168" customFormat="1" ht="12.75"/>
    <row r="2382" s="168" customFormat="1" ht="12.75"/>
    <row r="2383" s="168" customFormat="1" ht="12.75"/>
    <row r="2384" s="168" customFormat="1" ht="12.75"/>
    <row r="2385" s="168" customFormat="1" ht="12.75"/>
    <row r="2386" s="168" customFormat="1" ht="12.75"/>
    <row r="2387" s="168" customFormat="1" ht="12.75"/>
    <row r="2388" s="168" customFormat="1" ht="12.75"/>
    <row r="2389" s="168" customFormat="1" ht="12.75"/>
    <row r="2390" s="168" customFormat="1" ht="12.75"/>
    <row r="2391" s="168" customFormat="1" ht="12.75"/>
    <row r="2392" s="168" customFormat="1" ht="12.75"/>
    <row r="2393" s="168" customFormat="1" ht="12.75"/>
    <row r="2394" s="168" customFormat="1" ht="12.75"/>
    <row r="2395" s="168" customFormat="1" ht="12.75"/>
    <row r="2396" s="168" customFormat="1" ht="12.75"/>
    <row r="2397" s="168" customFormat="1" ht="12.75"/>
    <row r="2398" s="168" customFormat="1" ht="12.75"/>
    <row r="2399" s="168" customFormat="1" ht="12.75"/>
    <row r="2400" s="168" customFormat="1" ht="12.75"/>
    <row r="2401" s="168" customFormat="1" ht="12.75">
      <c r="Q2401" s="270"/>
    </row>
    <row r="2402" s="168" customFormat="1" ht="12.75"/>
    <row r="2403" spans="2:18" s="237" customFormat="1" ht="15.75" customHeight="1">
      <c r="B2403" s="349" t="s">
        <v>558</v>
      </c>
      <c r="C2403" s="350"/>
      <c r="D2403" s="350"/>
      <c r="E2403" s="350"/>
      <c r="F2403" s="350"/>
      <c r="G2403" s="350"/>
      <c r="H2403" s="350"/>
      <c r="I2403" s="350"/>
      <c r="J2403" s="350"/>
      <c r="K2403" s="351"/>
      <c r="L2403" s="351"/>
      <c r="M2403" s="351"/>
      <c r="N2403" s="351"/>
      <c r="O2403" s="351"/>
      <c r="P2403" s="351"/>
      <c r="Q2403" s="351"/>
      <c r="R2403" s="334"/>
    </row>
    <row r="2404" s="168" customFormat="1" ht="12.75"/>
    <row r="2405" spans="1:22" s="191" customFormat="1" ht="69.75" customHeight="1">
      <c r="A2405" s="281"/>
      <c r="B2405" s="359" t="s">
        <v>675</v>
      </c>
      <c r="C2405" s="348"/>
      <c r="D2405" s="348"/>
      <c r="E2405" s="348"/>
      <c r="F2405" s="348"/>
      <c r="G2405" s="348"/>
      <c r="H2405" s="348"/>
      <c r="I2405" s="348"/>
      <c r="J2405" s="348"/>
      <c r="K2405" s="348"/>
      <c r="L2405" s="348"/>
      <c r="M2405" s="348"/>
      <c r="N2405" s="334"/>
      <c r="O2405" s="334"/>
      <c r="P2405" s="334"/>
      <c r="Q2405" s="334"/>
      <c r="R2405" s="334"/>
      <c r="S2405" s="334"/>
      <c r="T2405" s="334"/>
      <c r="U2405" s="334"/>
      <c r="V2405" s="334"/>
    </row>
    <row r="2406" spans="1:20" s="191" customFormat="1" ht="15.75">
      <c r="A2406" s="281"/>
      <c r="B2406" s="279"/>
      <c r="C2406" s="278"/>
      <c r="D2406" s="278"/>
      <c r="E2406" s="278"/>
      <c r="F2406" s="278"/>
      <c r="G2406" s="278"/>
      <c r="H2406" s="278"/>
      <c r="I2406" s="278"/>
      <c r="J2406" s="278"/>
      <c r="K2406" s="278"/>
      <c r="L2406" s="278"/>
      <c r="M2406" s="278"/>
      <c r="T2406" s="39"/>
    </row>
    <row r="2407" spans="2:12" s="76" customFormat="1" ht="15.75">
      <c r="B2407" s="102" t="s">
        <v>511</v>
      </c>
      <c r="C2407" s="78"/>
      <c r="D2407" s="78"/>
      <c r="E2407" s="78"/>
      <c r="F2407" s="78"/>
      <c r="G2407" s="78"/>
      <c r="H2407" s="78"/>
      <c r="I2407" s="78"/>
      <c r="J2407" s="32"/>
      <c r="K2407" s="2"/>
      <c r="L2407" s="2"/>
    </row>
    <row r="2408" spans="1:13" s="76" customFormat="1" ht="15.75" hidden="1">
      <c r="A2408" s="198"/>
      <c r="B2408" s="430" t="s">
        <v>565</v>
      </c>
      <c r="C2408" s="430"/>
      <c r="D2408" s="430"/>
      <c r="E2408" s="430"/>
      <c r="F2408" s="385"/>
      <c r="G2408" s="385"/>
      <c r="H2408" s="385"/>
      <c r="I2408" s="385"/>
      <c r="J2408" s="385"/>
      <c r="K2408" s="385"/>
      <c r="L2408" s="385"/>
      <c r="M2408" s="381"/>
    </row>
    <row r="2409" spans="2:5" s="166" customFormat="1" ht="15.75" hidden="1">
      <c r="B2409" s="98" t="s">
        <v>358</v>
      </c>
      <c r="C2409" s="302" t="s">
        <v>359</v>
      </c>
      <c r="D2409" s="302" t="s">
        <v>360</v>
      </c>
      <c r="E2409" s="302" t="s">
        <v>97</v>
      </c>
    </row>
    <row r="2410" spans="2:5" s="166" customFormat="1" ht="15.75" hidden="1">
      <c r="B2410" s="414" t="s">
        <v>63</v>
      </c>
      <c r="C2410" s="222" t="s">
        <v>361</v>
      </c>
      <c r="D2410" s="223">
        <v>0.41977591813460324</v>
      </c>
      <c r="E2410" s="223">
        <v>0.5802240818653968</v>
      </c>
    </row>
    <row r="2411" spans="2:5" s="166" customFormat="1" ht="15.75" hidden="1">
      <c r="B2411" s="415"/>
      <c r="C2411" s="222" t="s">
        <v>362</v>
      </c>
      <c r="D2411" s="223">
        <v>0.4201702972124792</v>
      </c>
      <c r="E2411" s="223">
        <v>0.5798297027875208</v>
      </c>
    </row>
    <row r="2412" spans="2:5" s="166" customFormat="1" ht="15.75" hidden="1">
      <c r="B2412" s="414" t="s">
        <v>62</v>
      </c>
      <c r="C2412" s="222" t="s">
        <v>361</v>
      </c>
      <c r="D2412" s="223">
        <v>0.31428003709100544</v>
      </c>
      <c r="E2412" s="223">
        <v>0.6857199629089946</v>
      </c>
    </row>
    <row r="2413" spans="2:5" s="166" customFormat="1" ht="15.75" hidden="1">
      <c r="B2413" s="415"/>
      <c r="C2413" s="222" t="s">
        <v>362</v>
      </c>
      <c r="D2413" s="223">
        <v>0.3452603909972072</v>
      </c>
      <c r="E2413" s="223">
        <v>0.6547396090027928</v>
      </c>
    </row>
    <row r="2414" spans="2:5" s="166" customFormat="1" ht="15.75" hidden="1">
      <c r="B2414" s="414" t="s">
        <v>157</v>
      </c>
      <c r="C2414" s="222" t="s">
        <v>361</v>
      </c>
      <c r="D2414" s="223">
        <v>0.39029790660225444</v>
      </c>
      <c r="E2414" s="223">
        <v>0.6097020933977456</v>
      </c>
    </row>
    <row r="2415" spans="2:5" s="166" customFormat="1" ht="15.75" hidden="1">
      <c r="B2415" s="415"/>
      <c r="C2415" s="222" t="s">
        <v>362</v>
      </c>
      <c r="D2415" s="223">
        <v>0.4090644812979318</v>
      </c>
      <c r="E2415" s="223">
        <v>0.5909355187020682</v>
      </c>
    </row>
    <row r="2416" spans="2:5" s="166" customFormat="1" ht="15.75" hidden="1">
      <c r="B2416" s="125" t="s">
        <v>363</v>
      </c>
      <c r="C2416" s="191"/>
      <c r="D2416" s="191"/>
      <c r="E2416" s="191"/>
    </row>
    <row r="2417" spans="2:5" s="282" customFormat="1" ht="15.75" hidden="1">
      <c r="B2417" s="125"/>
      <c r="C2417" s="191"/>
      <c r="D2417" s="191"/>
      <c r="E2417" s="191"/>
    </row>
    <row r="2418" s="166" customFormat="1" ht="12.75"/>
    <row r="2419" s="166" customFormat="1" ht="12.75"/>
    <row r="2420" s="166" customFormat="1" ht="12.75"/>
    <row r="2421" s="166" customFormat="1" ht="12.75"/>
    <row r="2422" s="166" customFormat="1" ht="12.75"/>
    <row r="2423" s="166" customFormat="1" ht="12.75"/>
    <row r="2424" s="166" customFormat="1" ht="12.75"/>
    <row r="2425" s="168" customFormat="1" ht="12.75"/>
    <row r="2426" s="168" customFormat="1" ht="12.75"/>
    <row r="2427" s="168" customFormat="1" ht="12.75"/>
    <row r="2428" s="168" customFormat="1" ht="12.75"/>
    <row r="2429" s="168" customFormat="1" ht="12.75"/>
    <row r="2430" s="166" customFormat="1" ht="12.75"/>
    <row r="2431" s="166" customFormat="1" ht="12.75"/>
    <row r="2432" s="166" customFormat="1" ht="12.75"/>
    <row r="2433" s="166" customFormat="1" ht="12.75"/>
    <row r="2434" s="166" customFormat="1" ht="12.75">
      <c r="P2434" s="166" t="s">
        <v>5</v>
      </c>
    </row>
    <row r="2435" s="166" customFormat="1" ht="12.75"/>
    <row r="2436" s="166" customFormat="1" ht="12.75"/>
    <row r="2437" s="166" customFormat="1" ht="12.75"/>
    <row r="2438" s="166" customFormat="1" ht="15">
      <c r="B2438" s="171"/>
    </row>
    <row r="2439" spans="2:18" s="237" customFormat="1" ht="15.75" customHeight="1">
      <c r="B2439" s="349" t="s">
        <v>558</v>
      </c>
      <c r="C2439" s="350"/>
      <c r="D2439" s="350"/>
      <c r="E2439" s="350"/>
      <c r="F2439" s="350"/>
      <c r="G2439" s="350"/>
      <c r="H2439" s="350"/>
      <c r="I2439" s="350"/>
      <c r="J2439" s="350"/>
      <c r="K2439" s="351"/>
      <c r="L2439" s="351"/>
      <c r="M2439" s="351"/>
      <c r="N2439" s="351"/>
      <c r="O2439" s="351"/>
      <c r="P2439" s="351"/>
      <c r="Q2439" s="351"/>
      <c r="R2439" s="334"/>
    </row>
    <row r="2440" s="166" customFormat="1" ht="12.75"/>
    <row r="2441" spans="1:22" s="93" customFormat="1" ht="69" customHeight="1">
      <c r="A2441" s="91"/>
      <c r="B2441" s="359" t="s">
        <v>676</v>
      </c>
      <c r="C2441" s="320"/>
      <c r="D2441" s="320"/>
      <c r="E2441" s="320"/>
      <c r="F2441" s="320"/>
      <c r="G2441" s="320"/>
      <c r="H2441" s="320"/>
      <c r="I2441" s="320"/>
      <c r="J2441" s="320"/>
      <c r="K2441" s="320"/>
      <c r="L2441" s="320"/>
      <c r="M2441" s="320"/>
      <c r="N2441" s="334"/>
      <c r="O2441" s="334"/>
      <c r="P2441" s="334"/>
      <c r="Q2441" s="334"/>
      <c r="R2441" s="334"/>
      <c r="S2441" s="334"/>
      <c r="T2441" s="334"/>
      <c r="U2441" s="334"/>
      <c r="V2441" s="334"/>
    </row>
    <row r="2442" spans="1:20" ht="15" customHeight="1">
      <c r="A2442" s="12"/>
      <c r="B2442" s="13"/>
      <c r="C2442" s="50"/>
      <c r="D2442" s="50"/>
      <c r="E2442" s="50"/>
      <c r="F2442" s="50"/>
      <c r="G2442" s="50"/>
      <c r="H2442" s="50"/>
      <c r="I2442" s="50"/>
      <c r="J2442" s="50"/>
      <c r="K2442" s="50"/>
      <c r="L2442" s="50"/>
      <c r="M2442" s="50"/>
      <c r="T2442" s="39"/>
    </row>
    <row r="2443" spans="1:20" s="191" customFormat="1" ht="30" customHeight="1">
      <c r="A2443" s="281"/>
      <c r="B2443" s="371" t="s">
        <v>677</v>
      </c>
      <c r="C2443" s="372"/>
      <c r="D2443" s="372"/>
      <c r="E2443" s="372"/>
      <c r="F2443" s="372"/>
      <c r="G2443" s="372"/>
      <c r="H2443" s="372"/>
      <c r="I2443" s="372"/>
      <c r="J2443" s="372"/>
      <c r="K2443" s="372"/>
      <c r="L2443" s="372"/>
      <c r="M2443" s="372"/>
      <c r="T2443" s="39"/>
    </row>
    <row r="2444" spans="1:22" s="191" customFormat="1" ht="50.25" customHeight="1">
      <c r="A2444" s="281"/>
      <c r="B2444" s="359" t="s">
        <v>678</v>
      </c>
      <c r="C2444" s="348"/>
      <c r="D2444" s="348"/>
      <c r="E2444" s="348"/>
      <c r="F2444" s="348"/>
      <c r="G2444" s="348"/>
      <c r="H2444" s="348"/>
      <c r="I2444" s="348"/>
      <c r="J2444" s="348"/>
      <c r="K2444" s="348"/>
      <c r="L2444" s="348"/>
      <c r="M2444" s="348"/>
      <c r="N2444" s="334"/>
      <c r="O2444" s="334"/>
      <c r="P2444" s="334"/>
      <c r="Q2444" s="334"/>
      <c r="R2444" s="334"/>
      <c r="S2444" s="334"/>
      <c r="T2444" s="334"/>
      <c r="U2444" s="334"/>
      <c r="V2444" s="334"/>
    </row>
    <row r="2445" s="166" customFormat="1" ht="12.75"/>
    <row r="2446" spans="2:15" s="166" customFormat="1" ht="15.75" hidden="1">
      <c r="B2446" s="416" t="s">
        <v>364</v>
      </c>
      <c r="C2446" s="417"/>
      <c r="D2446" s="417"/>
      <c r="E2446" s="417"/>
      <c r="F2446" s="417"/>
      <c r="G2446" s="417"/>
      <c r="H2446" s="417"/>
      <c r="I2446" s="417"/>
      <c r="J2446" s="417"/>
      <c r="K2446" s="417"/>
      <c r="L2446" s="417"/>
      <c r="M2446" s="417"/>
      <c r="N2446" s="417"/>
      <c r="O2446" s="417"/>
    </row>
    <row r="2447" spans="2:15" s="166" customFormat="1" ht="15.75" hidden="1">
      <c r="B2447" s="360" t="s">
        <v>365</v>
      </c>
      <c r="C2447" s="360" t="s">
        <v>358</v>
      </c>
      <c r="D2447" s="360" t="s">
        <v>366</v>
      </c>
      <c r="E2447" s="360" t="s">
        <v>367</v>
      </c>
      <c r="F2447" s="418" t="s">
        <v>368</v>
      </c>
      <c r="G2447" s="419"/>
      <c r="H2447" s="191"/>
      <c r="I2447" s="191"/>
      <c r="J2447" s="191"/>
      <c r="K2447" s="191"/>
      <c r="L2447" s="191"/>
      <c r="M2447" s="191"/>
      <c r="N2447" s="191"/>
      <c r="O2447" s="191"/>
    </row>
    <row r="2448" spans="2:15" s="166" customFormat="1" ht="15.75" hidden="1">
      <c r="B2448" s="361"/>
      <c r="C2448" s="361"/>
      <c r="D2448" s="361"/>
      <c r="E2448" s="361"/>
      <c r="F2448" s="227" t="s">
        <v>369</v>
      </c>
      <c r="G2448" s="227" t="s">
        <v>370</v>
      </c>
      <c r="H2448" s="191"/>
      <c r="I2448" s="191"/>
      <c r="J2448" s="191"/>
      <c r="K2448" s="191"/>
      <c r="L2448" s="191"/>
      <c r="M2448" s="191"/>
      <c r="N2448" s="191"/>
      <c r="O2448" s="191"/>
    </row>
    <row r="2449" spans="2:15" s="166" customFormat="1" ht="15.75" hidden="1">
      <c r="B2449" s="228" t="s">
        <v>371</v>
      </c>
      <c r="C2449" s="228" t="s">
        <v>63</v>
      </c>
      <c r="D2449" s="228" t="s">
        <v>372</v>
      </c>
      <c r="E2449" s="229">
        <v>32084</v>
      </c>
      <c r="F2449" s="230">
        <v>0.22095</v>
      </c>
      <c r="G2449" s="230">
        <v>0.31592</v>
      </c>
      <c r="H2449" s="191"/>
      <c r="I2449" s="191"/>
      <c r="J2449" s="191"/>
      <c r="K2449" s="191"/>
      <c r="L2449" s="191"/>
      <c r="M2449" s="191"/>
      <c r="N2449" s="191"/>
      <c r="O2449" s="191"/>
    </row>
    <row r="2450" spans="2:15" s="166" customFormat="1" ht="15.75" hidden="1">
      <c r="B2450" s="228"/>
      <c r="C2450" s="228" t="s">
        <v>63</v>
      </c>
      <c r="D2450" s="228" t="s">
        <v>373</v>
      </c>
      <c r="E2450" s="229">
        <v>28803</v>
      </c>
      <c r="F2450" s="230">
        <v>0.16488</v>
      </c>
      <c r="G2450" s="230">
        <v>0.25872</v>
      </c>
      <c r="H2450" s="191"/>
      <c r="I2450" s="191"/>
      <c r="J2450" s="191"/>
      <c r="K2450" s="191"/>
      <c r="L2450" s="191"/>
      <c r="M2450" s="191"/>
      <c r="N2450" s="191"/>
      <c r="O2450" s="191"/>
    </row>
    <row r="2451" spans="2:15" s="166" customFormat="1" ht="15.75" hidden="1">
      <c r="B2451" s="228"/>
      <c r="C2451" s="228" t="s">
        <v>374</v>
      </c>
      <c r="D2451" s="228" t="s">
        <v>372</v>
      </c>
      <c r="E2451" s="229">
        <v>6405</v>
      </c>
      <c r="F2451" s="230">
        <v>0.079</v>
      </c>
      <c r="G2451" s="230">
        <v>0.1477</v>
      </c>
      <c r="H2451" s="191"/>
      <c r="I2451" s="191"/>
      <c r="J2451" s="191"/>
      <c r="K2451" s="191"/>
      <c r="L2451" s="191"/>
      <c r="M2451" s="191"/>
      <c r="N2451" s="191"/>
      <c r="O2451" s="191"/>
    </row>
    <row r="2452" spans="2:15" s="166" customFormat="1" ht="15.75" hidden="1">
      <c r="B2452" s="228"/>
      <c r="C2452" s="228" t="s">
        <v>374</v>
      </c>
      <c r="D2452" s="228" t="s">
        <v>373</v>
      </c>
      <c r="E2452" s="229">
        <v>4628</v>
      </c>
      <c r="F2452" s="230">
        <v>0.05294</v>
      </c>
      <c r="G2452" s="230">
        <v>0.09637</v>
      </c>
      <c r="H2452" s="191"/>
      <c r="I2452" s="191"/>
      <c r="J2452" s="191"/>
      <c r="K2452" s="191"/>
      <c r="L2452" s="191"/>
      <c r="M2452" s="191"/>
      <c r="N2452" s="191"/>
      <c r="O2452" s="191"/>
    </row>
    <row r="2453" spans="2:15" s="166" customFormat="1" ht="15.75" hidden="1">
      <c r="B2453" s="228"/>
      <c r="C2453" s="228" t="s">
        <v>157</v>
      </c>
      <c r="D2453" s="228" t="s">
        <v>372</v>
      </c>
      <c r="E2453" s="229">
        <v>15888</v>
      </c>
      <c r="F2453" s="230">
        <v>0.10757</v>
      </c>
      <c r="G2453" s="230">
        <v>0.20462</v>
      </c>
      <c r="H2453" s="191"/>
      <c r="I2453" s="191"/>
      <c r="J2453" s="191"/>
      <c r="K2453" s="191"/>
      <c r="L2453" s="191"/>
      <c r="M2453" s="191"/>
      <c r="N2453" s="191"/>
      <c r="O2453" s="191"/>
    </row>
    <row r="2454" spans="2:15" s="166" customFormat="1" ht="15.75" hidden="1">
      <c r="B2454" s="228"/>
      <c r="C2454" s="228" t="s">
        <v>157</v>
      </c>
      <c r="D2454" s="228" t="s">
        <v>373</v>
      </c>
      <c r="E2454" s="229">
        <v>12579</v>
      </c>
      <c r="F2454" s="230">
        <v>0.07083</v>
      </c>
      <c r="G2454" s="230">
        <v>0.13896</v>
      </c>
      <c r="H2454" s="191"/>
      <c r="I2454" s="191"/>
      <c r="J2454" s="191"/>
      <c r="K2454" s="191"/>
      <c r="L2454" s="191"/>
      <c r="M2454" s="191"/>
      <c r="N2454" s="191"/>
      <c r="O2454" s="191"/>
    </row>
    <row r="2455" spans="2:15" s="166" customFormat="1" ht="15" customHeight="1" hidden="1">
      <c r="B2455" s="228" t="s">
        <v>375</v>
      </c>
      <c r="C2455" s="228" t="s">
        <v>63</v>
      </c>
      <c r="D2455" s="228" t="s">
        <v>372</v>
      </c>
      <c r="E2455" s="229">
        <v>8675</v>
      </c>
      <c r="F2455" s="230">
        <v>0.18248</v>
      </c>
      <c r="G2455" s="230">
        <v>0.26444</v>
      </c>
      <c r="H2455" s="191"/>
      <c r="I2455" s="191"/>
      <c r="J2455" s="191"/>
      <c r="K2455" s="191"/>
      <c r="L2455" s="191"/>
      <c r="M2455" s="191"/>
      <c r="N2455" s="191"/>
      <c r="O2455" s="191"/>
    </row>
    <row r="2456" spans="2:15" s="166" customFormat="1" ht="15.75" hidden="1">
      <c r="B2456" s="228"/>
      <c r="C2456" s="228" t="s">
        <v>63</v>
      </c>
      <c r="D2456" s="228" t="s">
        <v>373</v>
      </c>
      <c r="E2456" s="229">
        <v>7793</v>
      </c>
      <c r="F2456" s="230">
        <v>0.12819</v>
      </c>
      <c r="G2456" s="230">
        <v>0.20262</v>
      </c>
      <c r="H2456" s="191"/>
      <c r="I2456" s="191"/>
      <c r="J2456" s="191"/>
      <c r="K2456" s="191"/>
      <c r="L2456" s="191"/>
      <c r="M2456" s="191"/>
      <c r="N2456" s="191"/>
      <c r="O2456" s="191"/>
    </row>
    <row r="2457" spans="2:15" s="166" customFormat="1" ht="15.75" hidden="1">
      <c r="B2457" s="228"/>
      <c r="C2457" s="228" t="s">
        <v>374</v>
      </c>
      <c r="D2457" s="228" t="s">
        <v>372</v>
      </c>
      <c r="E2457" s="229">
        <v>2222</v>
      </c>
      <c r="F2457" s="230">
        <v>0.07426</v>
      </c>
      <c r="G2457" s="230">
        <v>0.14131</v>
      </c>
      <c r="H2457" s="191"/>
      <c r="I2457" s="191"/>
      <c r="J2457" s="191"/>
      <c r="K2457" s="191"/>
      <c r="L2457" s="191"/>
      <c r="M2457" s="191"/>
      <c r="N2457" s="191"/>
      <c r="O2457" s="191"/>
    </row>
    <row r="2458" spans="2:15" s="166" customFormat="1" ht="15.75" hidden="1">
      <c r="B2458" s="228"/>
      <c r="C2458" s="228" t="s">
        <v>374</v>
      </c>
      <c r="D2458" s="228" t="s">
        <v>373</v>
      </c>
      <c r="E2458" s="229">
        <v>1569</v>
      </c>
      <c r="F2458" s="230">
        <v>0.0529</v>
      </c>
      <c r="G2458" s="230">
        <v>0.0905</v>
      </c>
      <c r="H2458" s="191"/>
      <c r="I2458" s="191"/>
      <c r="J2458" s="191"/>
      <c r="K2458" s="191"/>
      <c r="L2458" s="191"/>
      <c r="M2458" s="191"/>
      <c r="N2458" s="191"/>
      <c r="O2458" s="191"/>
    </row>
    <row r="2459" spans="2:15" s="166" customFormat="1" ht="15.75" hidden="1">
      <c r="B2459" s="228"/>
      <c r="C2459" s="228" t="s">
        <v>157</v>
      </c>
      <c r="D2459" s="228" t="s">
        <v>372</v>
      </c>
      <c r="E2459" s="229">
        <v>1919</v>
      </c>
      <c r="F2459" s="230">
        <v>0.09432</v>
      </c>
      <c r="G2459" s="230">
        <v>0.16467</v>
      </c>
      <c r="H2459" s="191"/>
      <c r="I2459" s="191"/>
      <c r="J2459" s="191"/>
      <c r="K2459" s="191"/>
      <c r="L2459" s="191"/>
      <c r="M2459" s="191"/>
      <c r="N2459" s="191"/>
      <c r="O2459" s="191"/>
    </row>
    <row r="2460" spans="2:15" s="166" customFormat="1" ht="15.75" hidden="1">
      <c r="B2460" s="228"/>
      <c r="C2460" s="228" t="s">
        <v>157</v>
      </c>
      <c r="D2460" s="228" t="s">
        <v>373</v>
      </c>
      <c r="E2460" s="229">
        <v>1477</v>
      </c>
      <c r="F2460" s="230">
        <v>0.06026</v>
      </c>
      <c r="G2460" s="230">
        <v>0.1151</v>
      </c>
      <c r="H2460" s="191"/>
      <c r="I2460" s="191"/>
      <c r="J2460" s="191"/>
      <c r="K2460" s="191"/>
      <c r="L2460" s="191"/>
      <c r="M2460" s="191"/>
      <c r="N2460" s="191"/>
      <c r="O2460" s="191"/>
    </row>
    <row r="2461" spans="2:15" s="198" customFormat="1" ht="15.75" hidden="1">
      <c r="B2461" s="231"/>
      <c r="C2461" s="231"/>
      <c r="D2461" s="231"/>
      <c r="E2461" s="232"/>
      <c r="F2461" s="233"/>
      <c r="G2461" s="233"/>
      <c r="H2461" s="191"/>
      <c r="I2461" s="191"/>
      <c r="J2461" s="191"/>
      <c r="K2461" s="191"/>
      <c r="L2461" s="191"/>
      <c r="M2461" s="191"/>
      <c r="N2461" s="191"/>
      <c r="O2461" s="191"/>
    </row>
    <row r="2462" spans="1:22" s="191" customFormat="1" ht="77.25" customHeight="1">
      <c r="A2462" s="281"/>
      <c r="B2462" s="359" t="s">
        <v>679</v>
      </c>
      <c r="C2462" s="348"/>
      <c r="D2462" s="348"/>
      <c r="E2462" s="348"/>
      <c r="F2462" s="348"/>
      <c r="G2462" s="348"/>
      <c r="H2462" s="348"/>
      <c r="I2462" s="348"/>
      <c r="J2462" s="348"/>
      <c r="K2462" s="348"/>
      <c r="L2462" s="348"/>
      <c r="M2462" s="348"/>
      <c r="N2462" s="334"/>
      <c r="O2462" s="334"/>
      <c r="P2462" s="334"/>
      <c r="Q2462" s="334"/>
      <c r="R2462" s="334"/>
      <c r="S2462" s="334"/>
      <c r="T2462" s="334"/>
      <c r="U2462" s="334"/>
      <c r="V2462" s="334"/>
    </row>
    <row r="2463" s="282" customFormat="1" ht="12.75"/>
    <row r="2464" spans="2:12" s="76" customFormat="1" ht="15.75">
      <c r="B2464" s="102" t="s">
        <v>512</v>
      </c>
      <c r="C2464" s="78"/>
      <c r="D2464" s="78"/>
      <c r="E2464" s="78"/>
      <c r="F2464" s="78"/>
      <c r="G2464" s="78"/>
      <c r="H2464" s="78"/>
      <c r="I2464" s="78"/>
      <c r="J2464" s="32"/>
      <c r="K2464" s="2"/>
      <c r="L2464" s="2"/>
    </row>
    <row r="2465" spans="2:9" s="191" customFormat="1" ht="15.75" hidden="1">
      <c r="B2465" s="45" t="s">
        <v>559</v>
      </c>
      <c r="C2465" s="48"/>
      <c r="D2465" s="48"/>
      <c r="E2465" s="48"/>
      <c r="F2465" s="48"/>
      <c r="G2465" s="48"/>
      <c r="H2465" s="48"/>
      <c r="I2465" s="48"/>
    </row>
    <row r="2466" s="166" customFormat="1" ht="12.75"/>
    <row r="2467" spans="2:15" s="166" customFormat="1" ht="12.75">
      <c r="B2467" s="172"/>
      <c r="C2467" s="173"/>
      <c r="D2467" s="173"/>
      <c r="E2467" s="173"/>
      <c r="F2467" s="173"/>
      <c r="G2467" s="173"/>
      <c r="H2467" s="173"/>
      <c r="I2467" s="173"/>
      <c r="J2467" s="173"/>
      <c r="K2467" s="173"/>
      <c r="L2467" s="173"/>
      <c r="M2467" s="173"/>
      <c r="N2467" s="173"/>
      <c r="O2467" s="173"/>
    </row>
    <row r="2468" spans="2:15" s="166" customFormat="1" ht="12.75">
      <c r="B2468" s="172"/>
      <c r="C2468" s="173"/>
      <c r="D2468" s="173"/>
      <c r="E2468" s="173"/>
      <c r="F2468" s="173"/>
      <c r="G2468" s="173"/>
      <c r="H2468" s="173"/>
      <c r="I2468" s="173"/>
      <c r="J2468" s="173"/>
      <c r="K2468" s="173"/>
      <c r="L2468" s="173"/>
      <c r="M2468" s="173"/>
      <c r="N2468" s="173"/>
      <c r="O2468" s="173"/>
    </row>
    <row r="2469" spans="2:15" s="166" customFormat="1" ht="12.75">
      <c r="B2469" s="172"/>
      <c r="C2469" s="173"/>
      <c r="D2469" s="173"/>
      <c r="E2469" s="173"/>
      <c r="F2469" s="173"/>
      <c r="G2469" s="173"/>
      <c r="H2469" s="173"/>
      <c r="I2469" s="173"/>
      <c r="J2469" s="173"/>
      <c r="K2469" s="173"/>
      <c r="L2469" s="173"/>
      <c r="M2469" s="173"/>
      <c r="N2469" s="173"/>
      <c r="O2469" s="173"/>
    </row>
    <row r="2470" spans="2:15" s="166" customFormat="1" ht="12.75">
      <c r="B2470" s="172"/>
      <c r="C2470" s="173"/>
      <c r="D2470" s="173"/>
      <c r="E2470" s="173"/>
      <c r="F2470" s="173"/>
      <c r="G2470" s="173"/>
      <c r="H2470" s="173"/>
      <c r="I2470" s="173"/>
      <c r="J2470" s="173"/>
      <c r="K2470" s="173"/>
      <c r="L2470" s="173"/>
      <c r="M2470" s="173"/>
      <c r="N2470" s="173"/>
      <c r="O2470" s="173"/>
    </row>
    <row r="2471" spans="2:15" s="168" customFormat="1" ht="12.75">
      <c r="B2471" s="172"/>
      <c r="C2471" s="173"/>
      <c r="D2471" s="173"/>
      <c r="E2471" s="173"/>
      <c r="F2471" s="173"/>
      <c r="G2471" s="173"/>
      <c r="H2471" s="173"/>
      <c r="I2471" s="173"/>
      <c r="J2471" s="173"/>
      <c r="K2471" s="173"/>
      <c r="L2471" s="173"/>
      <c r="M2471" s="173"/>
      <c r="N2471" s="173"/>
      <c r="O2471" s="173"/>
    </row>
    <row r="2472" spans="2:15" s="168" customFormat="1" ht="12.75">
      <c r="B2472" s="172"/>
      <c r="C2472" s="173"/>
      <c r="D2472" s="173"/>
      <c r="E2472" s="173"/>
      <c r="F2472" s="173"/>
      <c r="G2472" s="173"/>
      <c r="H2472" s="173"/>
      <c r="I2472" s="173"/>
      <c r="J2472" s="173"/>
      <c r="K2472" s="173"/>
      <c r="L2472" s="173"/>
      <c r="M2472" s="173"/>
      <c r="N2472" s="173"/>
      <c r="O2472" s="173"/>
    </row>
    <row r="2473" spans="2:15" s="168" customFormat="1" ht="12.75">
      <c r="B2473" s="172"/>
      <c r="C2473" s="173"/>
      <c r="D2473" s="173"/>
      <c r="E2473" s="173"/>
      <c r="F2473" s="173"/>
      <c r="G2473" s="173"/>
      <c r="H2473" s="173"/>
      <c r="I2473" s="173"/>
      <c r="J2473" s="173"/>
      <c r="K2473" s="173"/>
      <c r="L2473" s="173"/>
      <c r="M2473" s="173"/>
      <c r="N2473" s="173"/>
      <c r="O2473" s="173"/>
    </row>
    <row r="2474" spans="2:15" s="168" customFormat="1" ht="12.75">
      <c r="B2474" s="172"/>
      <c r="C2474" s="173"/>
      <c r="D2474" s="173"/>
      <c r="E2474" s="173"/>
      <c r="F2474" s="173"/>
      <c r="G2474" s="173"/>
      <c r="H2474" s="173"/>
      <c r="I2474" s="173"/>
      <c r="J2474" s="173"/>
      <c r="K2474" s="173"/>
      <c r="L2474" s="173"/>
      <c r="M2474" s="173"/>
      <c r="N2474" s="173"/>
      <c r="O2474" s="173"/>
    </row>
    <row r="2475" spans="2:15" s="168" customFormat="1" ht="12.75">
      <c r="B2475" s="172"/>
      <c r="C2475" s="173"/>
      <c r="D2475" s="173"/>
      <c r="E2475" s="173"/>
      <c r="F2475" s="173"/>
      <c r="G2475" s="173"/>
      <c r="H2475" s="173"/>
      <c r="I2475" s="173"/>
      <c r="J2475" s="173"/>
      <c r="K2475" s="173"/>
      <c r="L2475" s="173"/>
      <c r="M2475" s="173"/>
      <c r="N2475" s="173"/>
      <c r="O2475" s="173"/>
    </row>
    <row r="2476" spans="2:15" s="168" customFormat="1" ht="12.75">
      <c r="B2476" s="172"/>
      <c r="C2476" s="173"/>
      <c r="D2476" s="173"/>
      <c r="E2476" s="173"/>
      <c r="F2476" s="173"/>
      <c r="G2476" s="173"/>
      <c r="H2476" s="173"/>
      <c r="I2476" s="173"/>
      <c r="J2476" s="173"/>
      <c r="K2476" s="173"/>
      <c r="L2476" s="173"/>
      <c r="M2476" s="173"/>
      <c r="N2476" s="173"/>
      <c r="O2476" s="173"/>
    </row>
    <row r="2477" spans="2:15" s="168" customFormat="1" ht="12.75">
      <c r="B2477" s="172"/>
      <c r="C2477" s="173"/>
      <c r="D2477" s="173"/>
      <c r="E2477" s="173"/>
      <c r="F2477" s="173"/>
      <c r="G2477" s="173"/>
      <c r="H2477" s="173"/>
      <c r="I2477" s="173"/>
      <c r="J2477" s="173"/>
      <c r="K2477" s="173"/>
      <c r="L2477" s="173"/>
      <c r="M2477" s="173"/>
      <c r="N2477" s="173"/>
      <c r="O2477" s="173"/>
    </row>
    <row r="2478" spans="2:15" s="166" customFormat="1" ht="12.75">
      <c r="B2478" s="172"/>
      <c r="C2478" s="173"/>
      <c r="D2478" s="173"/>
      <c r="E2478" s="173"/>
      <c r="F2478" s="173"/>
      <c r="G2478" s="173"/>
      <c r="H2478" s="173"/>
      <c r="I2478" s="173"/>
      <c r="J2478" s="173"/>
      <c r="K2478" s="173"/>
      <c r="L2478" s="173"/>
      <c r="M2478" s="173"/>
      <c r="N2478" s="173"/>
      <c r="O2478" s="173"/>
    </row>
    <row r="2479" spans="2:15" s="166" customFormat="1" ht="12.75">
      <c r="B2479" s="172"/>
      <c r="C2479" s="173"/>
      <c r="D2479" s="173"/>
      <c r="E2479" s="173"/>
      <c r="F2479" s="173"/>
      <c r="G2479" s="173"/>
      <c r="H2479" s="173"/>
      <c r="I2479" s="173"/>
      <c r="J2479" s="173"/>
      <c r="K2479" s="173"/>
      <c r="L2479" s="173"/>
      <c r="M2479" s="173"/>
      <c r="N2479" s="173"/>
      <c r="O2479" s="173"/>
    </row>
    <row r="2480" spans="2:15" s="166" customFormat="1" ht="12.75">
      <c r="B2480" s="172"/>
      <c r="C2480" s="173"/>
      <c r="D2480" s="173"/>
      <c r="E2480" s="173"/>
      <c r="F2480" s="173"/>
      <c r="G2480" s="173"/>
      <c r="H2480" s="173"/>
      <c r="I2480" s="173"/>
      <c r="J2480" s="173"/>
      <c r="K2480" s="173"/>
      <c r="L2480" s="173"/>
      <c r="M2480" s="173"/>
      <c r="N2480" s="173"/>
      <c r="O2480" s="173"/>
    </row>
    <row r="2481" spans="2:15" s="166" customFormat="1" ht="12.75">
      <c r="B2481" s="172"/>
      <c r="C2481" s="173"/>
      <c r="D2481" s="173"/>
      <c r="E2481" s="173"/>
      <c r="F2481" s="173"/>
      <c r="G2481" s="173"/>
      <c r="H2481" s="173"/>
      <c r="I2481" s="173"/>
      <c r="J2481" s="173"/>
      <c r="K2481" s="173"/>
      <c r="L2481" s="173"/>
      <c r="M2481" s="173"/>
      <c r="N2481" s="173"/>
      <c r="O2481" s="173"/>
    </row>
    <row r="2482" spans="2:15" s="166" customFormat="1" ht="12.75">
      <c r="B2482" s="172"/>
      <c r="C2482" s="173"/>
      <c r="D2482" s="173"/>
      <c r="E2482" s="173"/>
      <c r="F2482" s="173"/>
      <c r="G2482" s="173"/>
      <c r="H2482" s="173"/>
      <c r="I2482" s="173"/>
      <c r="J2482" s="173"/>
      <c r="K2482" s="173"/>
      <c r="L2482" s="173"/>
      <c r="M2482" s="173"/>
      <c r="N2482" s="173"/>
      <c r="O2482" s="173"/>
    </row>
    <row r="2483" spans="2:15" s="166" customFormat="1" ht="12.75">
      <c r="B2483" s="172"/>
      <c r="C2483" s="173"/>
      <c r="D2483" s="173"/>
      <c r="E2483" s="173"/>
      <c r="F2483" s="173"/>
      <c r="G2483" s="173"/>
      <c r="H2483" s="173"/>
      <c r="I2483" s="173"/>
      <c r="J2483" s="173"/>
      <c r="K2483" s="173"/>
      <c r="L2483" s="173"/>
      <c r="M2483" s="173"/>
      <c r="N2483" s="173"/>
      <c r="O2483" s="173"/>
    </row>
    <row r="2484" spans="2:15" s="166" customFormat="1" ht="12.75">
      <c r="B2484" s="172"/>
      <c r="C2484" s="173"/>
      <c r="D2484" s="173"/>
      <c r="E2484" s="173"/>
      <c r="F2484" s="173"/>
      <c r="G2484" s="173"/>
      <c r="H2484" s="173"/>
      <c r="I2484" s="173"/>
      <c r="J2484" s="173"/>
      <c r="K2484" s="173"/>
      <c r="L2484" s="173"/>
      <c r="M2484" s="173"/>
      <c r="N2484" s="173"/>
      <c r="O2484" s="173"/>
    </row>
    <row r="2485" spans="2:15" s="166" customFormat="1" ht="12.75">
      <c r="B2485" s="172"/>
      <c r="C2485" s="173"/>
      <c r="D2485" s="173"/>
      <c r="E2485" s="173"/>
      <c r="F2485" s="173"/>
      <c r="G2485" s="173"/>
      <c r="H2485" s="173"/>
      <c r="I2485" s="173"/>
      <c r="J2485" s="173"/>
      <c r="K2485" s="173"/>
      <c r="L2485" s="173"/>
      <c r="M2485" s="173"/>
      <c r="N2485" s="173"/>
      <c r="O2485" s="173"/>
    </row>
    <row r="2486" spans="2:15" s="166" customFormat="1" ht="12.75">
      <c r="B2486" s="172"/>
      <c r="C2486" s="173"/>
      <c r="D2486" s="173"/>
      <c r="E2486" s="173"/>
      <c r="F2486" s="173"/>
      <c r="G2486" s="173"/>
      <c r="H2486" s="173"/>
      <c r="I2486" s="173"/>
      <c r="J2486" s="173"/>
      <c r="K2486" s="173"/>
      <c r="L2486" s="173"/>
      <c r="M2486" s="173"/>
      <c r="N2486" s="173"/>
      <c r="O2486" s="173"/>
    </row>
    <row r="2487" spans="2:15" s="166" customFormat="1" ht="12.75">
      <c r="B2487" s="172"/>
      <c r="C2487" s="173"/>
      <c r="D2487" s="173"/>
      <c r="E2487" s="173"/>
      <c r="F2487" s="173"/>
      <c r="G2487" s="173"/>
      <c r="H2487" s="173"/>
      <c r="I2487" s="173"/>
      <c r="J2487" s="173"/>
      <c r="K2487" s="173"/>
      <c r="L2487" s="173"/>
      <c r="M2487" s="173"/>
      <c r="N2487" s="173"/>
      <c r="O2487" s="173"/>
    </row>
    <row r="2488" spans="2:18" s="237" customFormat="1" ht="15.75" customHeight="1">
      <c r="B2488" s="349" t="s">
        <v>558</v>
      </c>
      <c r="C2488" s="350"/>
      <c r="D2488" s="350"/>
      <c r="E2488" s="350"/>
      <c r="F2488" s="350"/>
      <c r="G2488" s="350"/>
      <c r="H2488" s="350"/>
      <c r="I2488" s="350"/>
      <c r="J2488" s="350"/>
      <c r="K2488" s="351"/>
      <c r="L2488" s="351"/>
      <c r="M2488" s="351"/>
      <c r="N2488" s="351"/>
      <c r="O2488" s="351"/>
      <c r="P2488" s="351"/>
      <c r="Q2488" s="351"/>
      <c r="R2488" s="334"/>
    </row>
    <row r="2489" spans="2:15" s="198" customFormat="1" ht="12.75">
      <c r="B2489" s="201"/>
      <c r="C2489" s="202"/>
      <c r="D2489" s="202"/>
      <c r="E2489" s="202"/>
      <c r="F2489" s="202"/>
      <c r="G2489" s="202"/>
      <c r="H2489" s="202"/>
      <c r="I2489" s="202"/>
      <c r="J2489" s="202"/>
      <c r="K2489" s="202"/>
      <c r="L2489" s="202"/>
      <c r="M2489" s="202"/>
      <c r="N2489" s="202"/>
      <c r="O2489" s="202"/>
    </row>
    <row r="2490" spans="1:22" s="191" customFormat="1" ht="67.5" customHeight="1">
      <c r="A2490" s="281"/>
      <c r="B2490" s="359" t="s">
        <v>680</v>
      </c>
      <c r="C2490" s="348"/>
      <c r="D2490" s="348"/>
      <c r="E2490" s="348"/>
      <c r="F2490" s="348"/>
      <c r="G2490" s="348"/>
      <c r="H2490" s="348"/>
      <c r="I2490" s="348"/>
      <c r="J2490" s="348"/>
      <c r="K2490" s="348"/>
      <c r="L2490" s="348"/>
      <c r="M2490" s="348"/>
      <c r="N2490" s="334"/>
      <c r="O2490" s="334"/>
      <c r="P2490" s="334"/>
      <c r="Q2490" s="334"/>
      <c r="R2490" s="334"/>
      <c r="S2490" s="334"/>
      <c r="T2490" s="334"/>
      <c r="U2490" s="334"/>
      <c r="V2490" s="334"/>
    </row>
    <row r="2491" s="282" customFormat="1" ht="12.75"/>
    <row r="2492" spans="2:12" s="76" customFormat="1" ht="15.75">
      <c r="B2492" s="102" t="s">
        <v>513</v>
      </c>
      <c r="C2492" s="78"/>
      <c r="D2492" s="78"/>
      <c r="E2492" s="78"/>
      <c r="F2492" s="78"/>
      <c r="G2492" s="78"/>
      <c r="H2492" s="78"/>
      <c r="I2492" s="78"/>
      <c r="J2492" s="32"/>
      <c r="K2492" s="2"/>
      <c r="L2492" s="2"/>
    </row>
    <row r="2493" spans="2:9" s="191" customFormat="1" ht="15.75" hidden="1">
      <c r="B2493" s="45" t="s">
        <v>560</v>
      </c>
      <c r="C2493" s="48"/>
      <c r="D2493" s="48"/>
      <c r="E2493" s="48"/>
      <c r="F2493" s="48"/>
      <c r="G2493" s="48"/>
      <c r="H2493" s="48"/>
      <c r="I2493" s="48"/>
    </row>
    <row r="2494" spans="2:15" s="166" customFormat="1" ht="12.75">
      <c r="B2494" s="172"/>
      <c r="C2494" s="173"/>
      <c r="D2494" s="173"/>
      <c r="E2494" s="173"/>
      <c r="F2494" s="173"/>
      <c r="G2494" s="173"/>
      <c r="H2494" s="173"/>
      <c r="I2494" s="173"/>
      <c r="J2494" s="173"/>
      <c r="K2494" s="173"/>
      <c r="L2494" s="173"/>
      <c r="M2494" s="173"/>
      <c r="N2494" s="173"/>
      <c r="O2494" s="173"/>
    </row>
    <row r="2495" spans="2:15" s="166" customFormat="1" ht="12.75">
      <c r="B2495" s="172"/>
      <c r="C2495" s="173"/>
      <c r="D2495" s="173"/>
      <c r="E2495" s="173"/>
      <c r="F2495" s="173"/>
      <c r="G2495" s="173"/>
      <c r="H2495" s="173"/>
      <c r="I2495" s="173"/>
      <c r="J2495" s="173"/>
      <c r="K2495" s="173"/>
      <c r="L2495" s="173"/>
      <c r="M2495" s="173"/>
      <c r="N2495" s="173"/>
      <c r="O2495" s="173"/>
    </row>
    <row r="2496" spans="2:15" s="166" customFormat="1" ht="12.75">
      <c r="B2496" s="172"/>
      <c r="C2496" s="173"/>
      <c r="D2496" s="173"/>
      <c r="E2496" s="173"/>
      <c r="F2496" s="173"/>
      <c r="G2496" s="173"/>
      <c r="H2496" s="173"/>
      <c r="I2496" s="173"/>
      <c r="J2496" s="173"/>
      <c r="K2496" s="173"/>
      <c r="L2496" s="173"/>
      <c r="M2496" s="173"/>
      <c r="N2496" s="173"/>
      <c r="O2496" s="173"/>
    </row>
    <row r="2497" spans="2:15" s="166" customFormat="1" ht="12.75">
      <c r="B2497" s="172"/>
      <c r="C2497" s="173"/>
      <c r="D2497" s="173"/>
      <c r="E2497" s="173"/>
      <c r="F2497" s="173"/>
      <c r="G2497" s="173"/>
      <c r="H2497" s="173"/>
      <c r="I2497" s="173"/>
      <c r="J2497" s="173"/>
      <c r="K2497" s="173"/>
      <c r="L2497" s="173"/>
      <c r="M2497" s="173"/>
      <c r="N2497" s="173"/>
      <c r="O2497" s="173"/>
    </row>
    <row r="2498" spans="2:15" s="179" customFormat="1" ht="12.75">
      <c r="B2498" s="180"/>
      <c r="C2498" s="181"/>
      <c r="D2498" s="181"/>
      <c r="E2498" s="181"/>
      <c r="F2498" s="181"/>
      <c r="G2498" s="181"/>
      <c r="H2498" s="181"/>
      <c r="I2498" s="181"/>
      <c r="J2498" s="181"/>
      <c r="K2498" s="181"/>
      <c r="L2498" s="181"/>
      <c r="M2498" s="181"/>
      <c r="N2498" s="181"/>
      <c r="O2498" s="181"/>
    </row>
    <row r="2499" spans="2:15" s="179" customFormat="1" ht="12.75">
      <c r="B2499" s="180"/>
      <c r="C2499" s="181"/>
      <c r="D2499" s="181"/>
      <c r="E2499" s="181"/>
      <c r="F2499" s="181"/>
      <c r="G2499" s="181"/>
      <c r="H2499" s="181"/>
      <c r="I2499" s="181"/>
      <c r="J2499" s="181"/>
      <c r="K2499" s="181"/>
      <c r="L2499" s="181"/>
      <c r="M2499" s="181"/>
      <c r="N2499" s="181"/>
      <c r="O2499" s="181"/>
    </row>
    <row r="2500" spans="2:15" s="179" customFormat="1" ht="12.75">
      <c r="B2500" s="180"/>
      <c r="C2500" s="181"/>
      <c r="D2500" s="181"/>
      <c r="E2500" s="181"/>
      <c r="F2500" s="181"/>
      <c r="G2500" s="181"/>
      <c r="H2500" s="181"/>
      <c r="I2500" s="181"/>
      <c r="J2500" s="181"/>
      <c r="K2500" s="181"/>
      <c r="L2500" s="181"/>
      <c r="M2500" s="181"/>
      <c r="N2500" s="181"/>
      <c r="O2500" s="181"/>
    </row>
    <row r="2501" spans="2:15" s="179" customFormat="1" ht="12.75">
      <c r="B2501" s="180"/>
      <c r="C2501" s="181"/>
      <c r="D2501" s="181"/>
      <c r="E2501" s="181"/>
      <c r="F2501" s="181"/>
      <c r="G2501" s="181"/>
      <c r="H2501" s="181"/>
      <c r="I2501" s="181"/>
      <c r="J2501" s="181"/>
      <c r="K2501" s="181"/>
      <c r="L2501" s="181"/>
      <c r="M2501" s="181"/>
      <c r="N2501" s="181"/>
      <c r="O2501" s="181"/>
    </row>
    <row r="2502" spans="2:15" s="179" customFormat="1" ht="12.75">
      <c r="B2502" s="180"/>
      <c r="C2502" s="181"/>
      <c r="D2502" s="181"/>
      <c r="E2502" s="181"/>
      <c r="F2502" s="181"/>
      <c r="G2502" s="181"/>
      <c r="H2502" s="181"/>
      <c r="I2502" s="181"/>
      <c r="J2502" s="181"/>
      <c r="K2502" s="181"/>
      <c r="L2502" s="181"/>
      <c r="M2502" s="181"/>
      <c r="N2502" s="181"/>
      <c r="O2502" s="181"/>
    </row>
    <row r="2503" spans="2:15" s="166" customFormat="1" ht="12.75">
      <c r="B2503" s="172"/>
      <c r="C2503" s="173"/>
      <c r="D2503" s="173"/>
      <c r="E2503" s="173"/>
      <c r="F2503" s="173"/>
      <c r="G2503" s="173"/>
      <c r="H2503" s="173"/>
      <c r="I2503" s="173"/>
      <c r="J2503" s="173"/>
      <c r="K2503" s="173"/>
      <c r="L2503" s="173"/>
      <c r="M2503" s="173"/>
      <c r="N2503" s="173"/>
      <c r="O2503" s="173"/>
    </row>
    <row r="2504" spans="2:15" s="168" customFormat="1" ht="12.75">
      <c r="B2504" s="172"/>
      <c r="C2504" s="173"/>
      <c r="D2504" s="173"/>
      <c r="E2504" s="173"/>
      <c r="F2504" s="173"/>
      <c r="G2504" s="173"/>
      <c r="H2504" s="173"/>
      <c r="I2504" s="173"/>
      <c r="J2504" s="173"/>
      <c r="K2504" s="173"/>
      <c r="L2504" s="173"/>
      <c r="M2504" s="173"/>
      <c r="N2504" s="173"/>
      <c r="O2504" s="173"/>
    </row>
    <row r="2505" spans="2:15" s="168" customFormat="1" ht="12.75">
      <c r="B2505" s="172"/>
      <c r="C2505" s="173"/>
      <c r="D2505" s="173"/>
      <c r="E2505" s="173"/>
      <c r="F2505" s="173"/>
      <c r="G2505" s="173"/>
      <c r="H2505" s="173"/>
      <c r="I2505" s="173"/>
      <c r="J2505" s="173"/>
      <c r="K2505" s="173"/>
      <c r="L2505" s="173"/>
      <c r="M2505" s="173"/>
      <c r="N2505" s="173"/>
      <c r="O2505" s="173"/>
    </row>
    <row r="2506" spans="2:15" s="168" customFormat="1" ht="12.75">
      <c r="B2506" s="172"/>
      <c r="C2506" s="173"/>
      <c r="D2506" s="173"/>
      <c r="E2506" s="173"/>
      <c r="F2506" s="173"/>
      <c r="G2506" s="173"/>
      <c r="H2506" s="173"/>
      <c r="I2506" s="173"/>
      <c r="J2506" s="173"/>
      <c r="K2506" s="173"/>
      <c r="L2506" s="173"/>
      <c r="M2506" s="173"/>
      <c r="N2506" s="173"/>
      <c r="O2506" s="173"/>
    </row>
    <row r="2507" spans="2:15" s="168" customFormat="1" ht="12.75">
      <c r="B2507" s="172"/>
      <c r="C2507" s="173"/>
      <c r="D2507" s="173"/>
      <c r="E2507" s="173"/>
      <c r="F2507" s="173"/>
      <c r="G2507" s="173"/>
      <c r="H2507" s="173"/>
      <c r="I2507" s="173"/>
      <c r="J2507" s="173"/>
      <c r="K2507" s="173"/>
      <c r="L2507" s="173"/>
      <c r="M2507" s="173"/>
      <c r="N2507" s="173"/>
      <c r="O2507" s="173"/>
    </row>
    <row r="2508" spans="2:15" s="168" customFormat="1" ht="12.75">
      <c r="B2508" s="172"/>
      <c r="C2508" s="173"/>
      <c r="D2508" s="173"/>
      <c r="E2508" s="173"/>
      <c r="F2508" s="173"/>
      <c r="G2508" s="173"/>
      <c r="H2508" s="173"/>
      <c r="I2508" s="173"/>
      <c r="J2508" s="173"/>
      <c r="K2508" s="173"/>
      <c r="L2508" s="173"/>
      <c r="M2508" s="173"/>
      <c r="N2508" s="173"/>
      <c r="O2508" s="173"/>
    </row>
    <row r="2509" spans="2:15" s="168" customFormat="1" ht="12.75">
      <c r="B2509" s="172"/>
      <c r="C2509" s="173"/>
      <c r="D2509" s="173"/>
      <c r="E2509" s="173"/>
      <c r="F2509" s="173"/>
      <c r="G2509" s="173"/>
      <c r="H2509" s="173"/>
      <c r="I2509" s="173"/>
      <c r="J2509" s="173"/>
      <c r="K2509" s="173"/>
      <c r="L2509" s="173"/>
      <c r="M2509" s="173"/>
      <c r="N2509" s="173"/>
      <c r="O2509" s="173"/>
    </row>
    <row r="2510" spans="2:15" s="166" customFormat="1" ht="12.75">
      <c r="B2510" s="172"/>
      <c r="C2510" s="173"/>
      <c r="D2510" s="173"/>
      <c r="E2510" s="173"/>
      <c r="F2510" s="173"/>
      <c r="G2510" s="173"/>
      <c r="H2510" s="173"/>
      <c r="I2510" s="173"/>
      <c r="J2510" s="173"/>
      <c r="K2510" s="173"/>
      <c r="L2510" s="173"/>
      <c r="M2510" s="173"/>
      <c r="N2510" s="173"/>
      <c r="O2510" s="173"/>
    </row>
    <row r="2511" spans="2:15" s="166" customFormat="1" ht="12.75">
      <c r="B2511" s="172"/>
      <c r="C2511" s="173"/>
      <c r="D2511" s="173"/>
      <c r="E2511" s="173"/>
      <c r="F2511" s="173"/>
      <c r="G2511" s="173"/>
      <c r="H2511" s="173"/>
      <c r="I2511" s="173"/>
      <c r="J2511" s="173"/>
      <c r="K2511" s="173"/>
      <c r="L2511" s="173"/>
      <c r="M2511" s="173"/>
      <c r="N2511" s="173"/>
      <c r="O2511" s="173"/>
    </row>
    <row r="2512" spans="2:15" s="166" customFormat="1" ht="12.75">
      <c r="B2512" s="172"/>
      <c r="C2512" s="173"/>
      <c r="D2512" s="173"/>
      <c r="E2512" s="173"/>
      <c r="F2512" s="173"/>
      <c r="G2512" s="173"/>
      <c r="H2512" s="173"/>
      <c r="I2512" s="173"/>
      <c r="J2512" s="173"/>
      <c r="K2512" s="173"/>
      <c r="L2512" s="173"/>
      <c r="M2512" s="173"/>
      <c r="N2512" s="173"/>
      <c r="O2512" s="173"/>
    </row>
    <row r="2513" spans="2:15" s="166" customFormat="1" ht="12.75">
      <c r="B2513" s="172"/>
      <c r="C2513" s="173"/>
      <c r="D2513" s="173"/>
      <c r="E2513" s="173"/>
      <c r="F2513" s="173"/>
      <c r="G2513" s="173"/>
      <c r="H2513" s="173"/>
      <c r="I2513" s="173"/>
      <c r="J2513" s="173"/>
      <c r="K2513" s="173"/>
      <c r="L2513" s="173"/>
      <c r="M2513" s="173"/>
      <c r="N2513" s="173"/>
      <c r="O2513" s="173"/>
    </row>
    <row r="2514" spans="2:15" s="166" customFormat="1" ht="12.75">
      <c r="B2514" s="172"/>
      <c r="C2514" s="173"/>
      <c r="D2514" s="173"/>
      <c r="E2514" s="173"/>
      <c r="F2514" s="173"/>
      <c r="G2514" s="173"/>
      <c r="H2514" s="173"/>
      <c r="I2514" s="173"/>
      <c r="J2514" s="173"/>
      <c r="K2514" s="173"/>
      <c r="L2514" s="173"/>
      <c r="M2514" s="173"/>
      <c r="N2514" s="173"/>
      <c r="O2514" s="173"/>
    </row>
    <row r="2515" spans="2:15" s="166" customFormat="1" ht="12.75">
      <c r="B2515" s="172"/>
      <c r="C2515" s="173"/>
      <c r="D2515" s="173"/>
      <c r="E2515" s="173"/>
      <c r="F2515" s="173"/>
      <c r="G2515" s="173"/>
      <c r="H2515" s="173"/>
      <c r="I2515" s="173"/>
      <c r="J2515" s="173"/>
      <c r="K2515" s="173"/>
      <c r="L2515" s="173"/>
      <c r="M2515" s="173"/>
      <c r="N2515" s="173"/>
      <c r="O2515" s="173"/>
    </row>
    <row r="2516" spans="2:15" s="166" customFormat="1" ht="12.75">
      <c r="B2516" s="172"/>
      <c r="C2516" s="173"/>
      <c r="D2516" s="173"/>
      <c r="E2516" s="173"/>
      <c r="F2516" s="173"/>
      <c r="G2516" s="173"/>
      <c r="H2516" s="173"/>
      <c r="I2516" s="173"/>
      <c r="J2516" s="173"/>
      <c r="K2516" s="173"/>
      <c r="L2516" s="173"/>
      <c r="M2516" s="173"/>
      <c r="N2516" s="173"/>
      <c r="O2516" s="173"/>
    </row>
    <row r="2517" spans="2:15" s="166" customFormat="1" ht="12.75">
      <c r="B2517" s="172"/>
      <c r="C2517" s="173"/>
      <c r="D2517" s="173"/>
      <c r="E2517" s="173"/>
      <c r="F2517" s="173"/>
      <c r="G2517" s="173"/>
      <c r="H2517" s="173"/>
      <c r="I2517" s="173"/>
      <c r="J2517" s="173"/>
      <c r="K2517" s="173"/>
      <c r="L2517" s="173"/>
      <c r="M2517" s="173"/>
      <c r="N2517" s="173"/>
      <c r="O2517" s="173"/>
    </row>
    <row r="2518" spans="2:15" s="166" customFormat="1" ht="12.75">
      <c r="B2518" s="172"/>
      <c r="C2518" s="173"/>
      <c r="D2518" s="173"/>
      <c r="E2518" s="173"/>
      <c r="F2518" s="173"/>
      <c r="G2518" s="173"/>
      <c r="H2518" s="173"/>
      <c r="I2518" s="173"/>
      <c r="J2518" s="173"/>
      <c r="K2518" s="173"/>
      <c r="L2518" s="173"/>
      <c r="M2518" s="173"/>
      <c r="N2518" s="173"/>
      <c r="O2518" s="173"/>
    </row>
    <row r="2519" spans="2:18" s="237" customFormat="1" ht="15.75" customHeight="1">
      <c r="B2519" s="349" t="s">
        <v>558</v>
      </c>
      <c r="C2519" s="350"/>
      <c r="D2519" s="350"/>
      <c r="E2519" s="350"/>
      <c r="F2519" s="350"/>
      <c r="G2519" s="350"/>
      <c r="H2519" s="350"/>
      <c r="I2519" s="350"/>
      <c r="J2519" s="350"/>
      <c r="K2519" s="351"/>
      <c r="L2519" s="351"/>
      <c r="M2519" s="351"/>
      <c r="N2519" s="351"/>
      <c r="O2519" s="351"/>
      <c r="P2519" s="351"/>
      <c r="Q2519" s="351"/>
      <c r="R2519" s="334"/>
    </row>
    <row r="2520" spans="2:15" s="179" customFormat="1" ht="12.75" hidden="1">
      <c r="B2520" s="180"/>
      <c r="C2520" s="181"/>
      <c r="D2520" s="181"/>
      <c r="E2520" s="181"/>
      <c r="F2520" s="181"/>
      <c r="G2520" s="181"/>
      <c r="H2520" s="181"/>
      <c r="I2520" s="181"/>
      <c r="J2520" s="181"/>
      <c r="K2520" s="181"/>
      <c r="L2520" s="181"/>
      <c r="M2520" s="181"/>
      <c r="N2520" s="181"/>
      <c r="O2520" s="181"/>
    </row>
    <row r="2521" spans="2:15" s="166" customFormat="1" ht="15.75" hidden="1">
      <c r="B2521" s="363" t="s">
        <v>376</v>
      </c>
      <c r="C2521" s="364"/>
      <c r="D2521" s="364"/>
      <c r="E2521" s="364"/>
      <c r="F2521" s="364"/>
      <c r="G2521" s="364"/>
      <c r="H2521" s="364"/>
      <c r="I2521" s="364"/>
      <c r="J2521" s="364"/>
      <c r="K2521" s="364"/>
      <c r="L2521" s="364"/>
      <c r="M2521" s="364"/>
      <c r="N2521" s="364"/>
      <c r="O2521" s="364"/>
    </row>
    <row r="2522" spans="2:15" s="166" customFormat="1" ht="15.75" hidden="1">
      <c r="B2522" s="360" t="s">
        <v>365</v>
      </c>
      <c r="C2522" s="360" t="s">
        <v>358</v>
      </c>
      <c r="D2522" s="360" t="s">
        <v>366</v>
      </c>
      <c r="E2522" s="360" t="s">
        <v>367</v>
      </c>
      <c r="F2522" s="418" t="s">
        <v>368</v>
      </c>
      <c r="G2522" s="419"/>
      <c r="H2522" s="191"/>
      <c r="I2522" s="191"/>
      <c r="J2522" s="191"/>
      <c r="K2522" s="191"/>
      <c r="L2522" s="191"/>
      <c r="M2522" s="191"/>
      <c r="N2522" s="191"/>
      <c r="O2522" s="191"/>
    </row>
    <row r="2523" spans="2:15" s="166" customFormat="1" ht="15.75" hidden="1">
      <c r="B2523" s="361"/>
      <c r="C2523" s="361"/>
      <c r="D2523" s="361"/>
      <c r="E2523" s="361"/>
      <c r="F2523" s="244" t="s">
        <v>369</v>
      </c>
      <c r="G2523" s="243" t="s">
        <v>370</v>
      </c>
      <c r="H2523" s="191"/>
      <c r="I2523" s="191"/>
      <c r="J2523" s="191"/>
      <c r="K2523" s="191"/>
      <c r="L2523" s="191"/>
      <c r="M2523" s="191"/>
      <c r="N2523" s="191"/>
      <c r="O2523" s="191"/>
    </row>
    <row r="2524" spans="2:15" s="166" customFormat="1" ht="15.75" hidden="1">
      <c r="B2524" s="228" t="s">
        <v>371</v>
      </c>
      <c r="C2524" s="228" t="s">
        <v>63</v>
      </c>
      <c r="D2524" s="228" t="s">
        <v>372</v>
      </c>
      <c r="E2524" s="234">
        <v>15182</v>
      </c>
      <c r="F2524" s="245">
        <v>0.66388</v>
      </c>
      <c r="G2524" s="246">
        <v>0.73633</v>
      </c>
      <c r="H2524" s="191"/>
      <c r="I2524" s="191"/>
      <c r="J2524" s="191"/>
      <c r="K2524" s="191"/>
      <c r="L2524" s="191"/>
      <c r="M2524" s="191"/>
      <c r="N2524" s="191"/>
      <c r="O2524" s="191"/>
    </row>
    <row r="2525" spans="2:15" s="166" customFormat="1" ht="15.75" hidden="1">
      <c r="B2525" s="228"/>
      <c r="C2525" s="228" t="s">
        <v>63</v>
      </c>
      <c r="D2525" s="228" t="s">
        <v>373</v>
      </c>
      <c r="E2525" s="234">
        <v>13131</v>
      </c>
      <c r="F2525" s="245">
        <v>0.54931</v>
      </c>
      <c r="G2525" s="246">
        <v>0.64808</v>
      </c>
      <c r="H2525" s="191"/>
      <c r="I2525" s="191"/>
      <c r="J2525" s="191"/>
      <c r="K2525" s="191"/>
      <c r="L2525" s="191"/>
      <c r="M2525" s="191"/>
      <c r="N2525" s="191"/>
      <c r="O2525" s="191"/>
    </row>
    <row r="2526" spans="2:15" s="166" customFormat="1" ht="15.75" hidden="1">
      <c r="B2526" s="228"/>
      <c r="C2526" s="228" t="s">
        <v>374</v>
      </c>
      <c r="D2526" s="228" t="s">
        <v>372</v>
      </c>
      <c r="E2526" s="234">
        <v>3197</v>
      </c>
      <c r="F2526" s="245">
        <v>0.42509</v>
      </c>
      <c r="G2526" s="246">
        <v>0.533</v>
      </c>
      <c r="H2526" s="191"/>
      <c r="I2526" s="191"/>
      <c r="J2526" s="191"/>
      <c r="K2526" s="191"/>
      <c r="L2526" s="191"/>
      <c r="M2526" s="191"/>
      <c r="N2526" s="191"/>
      <c r="O2526" s="191"/>
    </row>
    <row r="2527" spans="2:15" s="166" customFormat="1" ht="15.75" hidden="1">
      <c r="B2527" s="228"/>
      <c r="C2527" s="228" t="s">
        <v>374</v>
      </c>
      <c r="D2527" s="228" t="s">
        <v>373</v>
      </c>
      <c r="E2527" s="234">
        <v>2173</v>
      </c>
      <c r="F2527" s="245">
        <v>0.29682</v>
      </c>
      <c r="G2527" s="246">
        <v>0.38978</v>
      </c>
      <c r="H2527" s="191"/>
      <c r="I2527" s="191"/>
      <c r="J2527" s="191"/>
      <c r="K2527" s="191"/>
      <c r="L2527" s="191"/>
      <c r="M2527" s="191"/>
      <c r="N2527" s="191"/>
      <c r="O2527" s="191"/>
    </row>
    <row r="2528" spans="2:15" s="166" customFormat="1" ht="15.75" hidden="1">
      <c r="B2528" s="228"/>
      <c r="C2528" s="228" t="s">
        <v>157</v>
      </c>
      <c r="D2528" s="228" t="s">
        <v>372</v>
      </c>
      <c r="E2528" s="234">
        <v>5369</v>
      </c>
      <c r="F2528" s="245">
        <v>0.46191</v>
      </c>
      <c r="G2528" s="246">
        <v>0.59601</v>
      </c>
      <c r="H2528" s="191"/>
      <c r="I2528" s="191"/>
      <c r="J2528" s="191"/>
      <c r="K2528" s="191"/>
      <c r="L2528" s="191"/>
      <c r="M2528" s="191"/>
      <c r="N2528" s="191"/>
      <c r="O2528" s="191"/>
    </row>
    <row r="2529" spans="2:15" s="166" customFormat="1" ht="15.75" hidden="1">
      <c r="B2529" s="228"/>
      <c r="C2529" s="228" t="s">
        <v>157</v>
      </c>
      <c r="D2529" s="228" t="s">
        <v>373</v>
      </c>
      <c r="E2529" s="234">
        <v>4536</v>
      </c>
      <c r="F2529" s="245">
        <v>0.34899</v>
      </c>
      <c r="G2529" s="246">
        <v>0.48126</v>
      </c>
      <c r="H2529" s="191"/>
      <c r="I2529" s="191"/>
      <c r="J2529" s="191"/>
      <c r="K2529" s="191"/>
      <c r="L2529" s="191"/>
      <c r="M2529" s="191"/>
      <c r="N2529" s="191"/>
      <c r="O2529" s="191"/>
    </row>
    <row r="2530" spans="2:15" s="166" customFormat="1" ht="15" customHeight="1" hidden="1">
      <c r="B2530" s="228" t="s">
        <v>375</v>
      </c>
      <c r="C2530" s="228" t="s">
        <v>63</v>
      </c>
      <c r="D2530" s="228" t="s">
        <v>372</v>
      </c>
      <c r="E2530" s="234">
        <v>4138</v>
      </c>
      <c r="F2530" s="245">
        <v>0.67424</v>
      </c>
      <c r="G2530" s="246">
        <v>0.74021</v>
      </c>
      <c r="H2530" s="191"/>
      <c r="I2530" s="191"/>
      <c r="J2530" s="191"/>
      <c r="K2530" s="191"/>
      <c r="L2530" s="191"/>
      <c r="M2530" s="191"/>
      <c r="N2530" s="191"/>
      <c r="O2530" s="191"/>
    </row>
    <row r="2531" spans="2:15" s="166" customFormat="1" ht="15.75" hidden="1">
      <c r="B2531" s="228"/>
      <c r="C2531" s="228" t="s">
        <v>63</v>
      </c>
      <c r="D2531" s="228" t="s">
        <v>373</v>
      </c>
      <c r="E2531" s="234">
        <v>3476</v>
      </c>
      <c r="F2531" s="245">
        <v>0.56272</v>
      </c>
      <c r="G2531" s="246">
        <v>0.65736</v>
      </c>
      <c r="H2531" s="191"/>
      <c r="I2531" s="191"/>
      <c r="J2531" s="191"/>
      <c r="K2531" s="191"/>
      <c r="L2531" s="191"/>
      <c r="M2531" s="191"/>
      <c r="N2531" s="191"/>
      <c r="O2531" s="191"/>
    </row>
    <row r="2532" spans="2:15" s="166" customFormat="1" ht="15.75" hidden="1">
      <c r="B2532" s="228"/>
      <c r="C2532" s="228" t="s">
        <v>374</v>
      </c>
      <c r="D2532" s="228" t="s">
        <v>372</v>
      </c>
      <c r="E2532" s="234">
        <v>767</v>
      </c>
      <c r="F2532" s="245">
        <v>0.47066</v>
      </c>
      <c r="G2532" s="246">
        <v>0.56975</v>
      </c>
      <c r="H2532" s="191"/>
      <c r="I2532" s="191"/>
      <c r="J2532" s="191"/>
      <c r="K2532" s="191"/>
      <c r="L2532" s="191"/>
      <c r="M2532" s="191"/>
      <c r="N2532" s="191"/>
      <c r="O2532" s="191"/>
    </row>
    <row r="2533" spans="2:15" s="166" customFormat="1" ht="15.75" hidden="1">
      <c r="B2533" s="228"/>
      <c r="C2533" s="228" t="s">
        <v>374</v>
      </c>
      <c r="D2533" s="228" t="s">
        <v>373</v>
      </c>
      <c r="E2533" s="234">
        <v>526</v>
      </c>
      <c r="F2533" s="245">
        <v>0.30608</v>
      </c>
      <c r="G2533" s="246">
        <v>0.42395</v>
      </c>
      <c r="H2533" s="191"/>
      <c r="I2533" s="191"/>
      <c r="J2533" s="191"/>
      <c r="K2533" s="191"/>
      <c r="L2533" s="191"/>
      <c r="M2533" s="191"/>
      <c r="N2533" s="191"/>
      <c r="O2533" s="191"/>
    </row>
    <row r="2534" spans="2:15" s="166" customFormat="1" ht="15.75" hidden="1">
      <c r="B2534" s="228"/>
      <c r="C2534" s="228" t="s">
        <v>157</v>
      </c>
      <c r="D2534" s="228" t="s">
        <v>372</v>
      </c>
      <c r="E2534" s="234">
        <v>364</v>
      </c>
      <c r="F2534" s="245">
        <v>0.63736</v>
      </c>
      <c r="G2534" s="246">
        <v>0.73352</v>
      </c>
      <c r="H2534" s="191"/>
      <c r="I2534" s="191"/>
      <c r="J2534" s="191"/>
      <c r="K2534" s="191"/>
      <c r="L2534" s="191"/>
      <c r="M2534" s="191"/>
      <c r="N2534" s="191"/>
      <c r="O2534" s="191"/>
    </row>
    <row r="2535" spans="2:15" s="166" customFormat="1" ht="15.75" hidden="1">
      <c r="B2535" s="228"/>
      <c r="C2535" s="228" t="s">
        <v>157</v>
      </c>
      <c r="D2535" s="228" t="s">
        <v>373</v>
      </c>
      <c r="E2535" s="234">
        <v>279</v>
      </c>
      <c r="F2535" s="245">
        <v>0.50179</v>
      </c>
      <c r="G2535" s="246">
        <v>0.62724</v>
      </c>
      <c r="H2535" s="191"/>
      <c r="I2535" s="191"/>
      <c r="J2535" s="191"/>
      <c r="K2535" s="191"/>
      <c r="L2535" s="191"/>
      <c r="M2535" s="191"/>
      <c r="N2535" s="191"/>
      <c r="O2535" s="191"/>
    </row>
    <row r="2536" spans="2:18" s="237" customFormat="1" ht="15.75" customHeight="1" hidden="1">
      <c r="B2536" s="349" t="s">
        <v>558</v>
      </c>
      <c r="C2536" s="350"/>
      <c r="D2536" s="350"/>
      <c r="E2536" s="350"/>
      <c r="F2536" s="350"/>
      <c r="G2536" s="350"/>
      <c r="H2536" s="350"/>
      <c r="I2536" s="350"/>
      <c r="J2536" s="350"/>
      <c r="K2536" s="351"/>
      <c r="L2536" s="351"/>
      <c r="M2536" s="351"/>
      <c r="N2536" s="351"/>
      <c r="O2536" s="351"/>
      <c r="P2536" s="351"/>
      <c r="Q2536" s="351"/>
      <c r="R2536" s="334"/>
    </row>
    <row r="2537" s="166" customFormat="1" ht="12.75"/>
    <row r="2538" spans="1:22" s="191" customFormat="1" ht="67.5" customHeight="1">
      <c r="A2538" s="281"/>
      <c r="B2538" s="359" t="s">
        <v>749</v>
      </c>
      <c r="C2538" s="348"/>
      <c r="D2538" s="348"/>
      <c r="E2538" s="348"/>
      <c r="F2538" s="348"/>
      <c r="G2538" s="348"/>
      <c r="H2538" s="348"/>
      <c r="I2538" s="348"/>
      <c r="J2538" s="348"/>
      <c r="K2538" s="348"/>
      <c r="L2538" s="348"/>
      <c r="M2538" s="348"/>
      <c r="N2538" s="334"/>
      <c r="O2538" s="334"/>
      <c r="P2538" s="334"/>
      <c r="Q2538" s="334"/>
      <c r="R2538" s="334"/>
      <c r="S2538" s="334"/>
      <c r="T2538" s="334"/>
      <c r="U2538" s="334"/>
      <c r="V2538" s="334"/>
    </row>
    <row r="2539" s="282" customFormat="1" ht="12.75"/>
    <row r="2540" spans="2:12" s="76" customFormat="1" ht="15.75">
      <c r="B2540" s="102" t="s">
        <v>514</v>
      </c>
      <c r="C2540" s="78"/>
      <c r="D2540" s="78"/>
      <c r="E2540" s="78"/>
      <c r="F2540" s="78"/>
      <c r="G2540" s="78"/>
      <c r="H2540" s="78"/>
      <c r="I2540" s="78"/>
      <c r="J2540" s="32"/>
      <c r="K2540" s="2"/>
      <c r="L2540" s="2"/>
    </row>
    <row r="2541" spans="2:9" s="191" customFormat="1" ht="15.75" hidden="1">
      <c r="B2541" s="45" t="s">
        <v>561</v>
      </c>
      <c r="C2541" s="48"/>
      <c r="D2541" s="48"/>
      <c r="E2541" s="48"/>
      <c r="F2541" s="48"/>
      <c r="G2541" s="48"/>
      <c r="H2541" s="48"/>
      <c r="I2541" s="48"/>
    </row>
    <row r="2542" s="166" customFormat="1" ht="12.75"/>
    <row r="2543" spans="2:15" s="166" customFormat="1" ht="12.75">
      <c r="B2543" s="172"/>
      <c r="C2543" s="173"/>
      <c r="D2543" s="173"/>
      <c r="E2543" s="173"/>
      <c r="F2543" s="173"/>
      <c r="G2543" s="173"/>
      <c r="H2543" s="173"/>
      <c r="I2543" s="173"/>
      <c r="J2543" s="173"/>
      <c r="K2543" s="173"/>
      <c r="L2543" s="173"/>
      <c r="M2543" s="173"/>
      <c r="N2543" s="173"/>
      <c r="O2543" s="173"/>
    </row>
    <row r="2544" spans="2:15" s="166" customFormat="1" ht="12.75">
      <c r="B2544" s="172"/>
      <c r="C2544" s="173"/>
      <c r="D2544" s="173"/>
      <c r="E2544" s="173"/>
      <c r="F2544" s="173"/>
      <c r="G2544" s="173"/>
      <c r="H2544" s="173"/>
      <c r="I2544" s="173"/>
      <c r="J2544" s="173"/>
      <c r="K2544" s="173"/>
      <c r="L2544" s="173"/>
      <c r="M2544" s="173"/>
      <c r="N2544" s="173"/>
      <c r="O2544" s="173"/>
    </row>
    <row r="2545" spans="2:15" s="166" customFormat="1" ht="12.75">
      <c r="B2545" s="172"/>
      <c r="C2545" s="173"/>
      <c r="D2545" s="173"/>
      <c r="E2545" s="173"/>
      <c r="F2545" s="173"/>
      <c r="G2545" s="173"/>
      <c r="H2545" s="173"/>
      <c r="I2545" s="173"/>
      <c r="J2545" s="173"/>
      <c r="K2545" s="173"/>
      <c r="L2545" s="173"/>
      <c r="M2545" s="173"/>
      <c r="N2545" s="173"/>
      <c r="O2545" s="173"/>
    </row>
    <row r="2546" spans="2:15" s="168" customFormat="1" ht="12.75">
      <c r="B2546" s="172"/>
      <c r="C2546" s="173"/>
      <c r="D2546" s="173"/>
      <c r="E2546" s="173"/>
      <c r="F2546" s="173"/>
      <c r="G2546" s="173"/>
      <c r="H2546" s="173"/>
      <c r="I2546" s="173"/>
      <c r="J2546" s="173"/>
      <c r="K2546" s="173"/>
      <c r="L2546" s="173"/>
      <c r="M2546" s="173"/>
      <c r="N2546" s="173"/>
      <c r="O2546" s="173"/>
    </row>
    <row r="2547" spans="2:15" s="168" customFormat="1" ht="12.75">
      <c r="B2547" s="172"/>
      <c r="C2547" s="173"/>
      <c r="D2547" s="173"/>
      <c r="E2547" s="173"/>
      <c r="F2547" s="173"/>
      <c r="G2547" s="173"/>
      <c r="H2547" s="173"/>
      <c r="I2547" s="173"/>
      <c r="J2547" s="173"/>
      <c r="K2547" s="173"/>
      <c r="L2547" s="173"/>
      <c r="M2547" s="173"/>
      <c r="N2547" s="173"/>
      <c r="O2547" s="173"/>
    </row>
    <row r="2548" spans="2:15" s="168" customFormat="1" ht="12.75">
      <c r="B2548" s="172"/>
      <c r="C2548" s="173"/>
      <c r="D2548" s="173"/>
      <c r="E2548" s="173"/>
      <c r="F2548" s="173"/>
      <c r="G2548" s="173"/>
      <c r="H2548" s="173"/>
      <c r="I2548" s="173"/>
      <c r="J2548" s="173"/>
      <c r="K2548" s="173"/>
      <c r="L2548" s="173"/>
      <c r="M2548" s="173"/>
      <c r="N2548" s="173"/>
      <c r="O2548" s="173"/>
    </row>
    <row r="2549" spans="2:15" s="168" customFormat="1" ht="12.75">
      <c r="B2549" s="172"/>
      <c r="C2549" s="173"/>
      <c r="D2549" s="173"/>
      <c r="E2549" s="173"/>
      <c r="F2549" s="173"/>
      <c r="G2549" s="173"/>
      <c r="H2549" s="173"/>
      <c r="I2549" s="173"/>
      <c r="J2549" s="173"/>
      <c r="K2549" s="173"/>
      <c r="L2549" s="173"/>
      <c r="M2549" s="173"/>
      <c r="N2549" s="173"/>
      <c r="O2549" s="173"/>
    </row>
    <row r="2550" spans="2:15" s="168" customFormat="1" ht="12.75">
      <c r="B2550" s="172"/>
      <c r="C2550" s="173"/>
      <c r="D2550" s="173"/>
      <c r="E2550" s="173"/>
      <c r="F2550" s="173"/>
      <c r="G2550" s="173"/>
      <c r="H2550" s="173"/>
      <c r="I2550" s="173"/>
      <c r="J2550" s="173"/>
      <c r="K2550" s="173"/>
      <c r="L2550" s="173"/>
      <c r="M2550" s="173"/>
      <c r="N2550" s="173"/>
      <c r="O2550" s="173"/>
    </row>
    <row r="2551" spans="2:15" s="168" customFormat="1" ht="12.75">
      <c r="B2551" s="172"/>
      <c r="C2551" s="173"/>
      <c r="D2551" s="173"/>
      <c r="E2551" s="173"/>
      <c r="F2551" s="173"/>
      <c r="G2551" s="173"/>
      <c r="H2551" s="173"/>
      <c r="I2551" s="173"/>
      <c r="J2551" s="173"/>
      <c r="K2551" s="173"/>
      <c r="L2551" s="173"/>
      <c r="M2551" s="173"/>
      <c r="N2551" s="173"/>
      <c r="O2551" s="173"/>
    </row>
    <row r="2552" spans="2:15" s="168" customFormat="1" ht="12.75">
      <c r="B2552" s="172"/>
      <c r="C2552" s="173"/>
      <c r="D2552" s="173"/>
      <c r="E2552" s="173"/>
      <c r="F2552" s="173"/>
      <c r="G2552" s="173"/>
      <c r="H2552" s="173"/>
      <c r="I2552" s="173"/>
      <c r="J2552" s="173"/>
      <c r="K2552" s="173"/>
      <c r="L2552" s="173"/>
      <c r="M2552" s="173"/>
      <c r="N2552" s="173"/>
      <c r="O2552" s="173"/>
    </row>
    <row r="2553" spans="2:15" s="168" customFormat="1" ht="12.75">
      <c r="B2553" s="172"/>
      <c r="C2553" s="173"/>
      <c r="D2553" s="173"/>
      <c r="E2553" s="173"/>
      <c r="F2553" s="173"/>
      <c r="G2553" s="173"/>
      <c r="H2553" s="173"/>
      <c r="I2553" s="173"/>
      <c r="J2553" s="173"/>
      <c r="K2553" s="173"/>
      <c r="L2553" s="173"/>
      <c r="M2553" s="173"/>
      <c r="N2553" s="173"/>
      <c r="O2553" s="173"/>
    </row>
    <row r="2554" spans="2:15" s="168" customFormat="1" ht="12.75">
      <c r="B2554" s="172"/>
      <c r="C2554" s="173"/>
      <c r="D2554" s="173"/>
      <c r="E2554" s="173"/>
      <c r="F2554" s="173"/>
      <c r="G2554" s="173"/>
      <c r="H2554" s="173"/>
      <c r="I2554" s="173"/>
      <c r="J2554" s="173"/>
      <c r="K2554" s="173"/>
      <c r="L2554" s="173"/>
      <c r="M2554" s="173"/>
      <c r="N2554" s="173"/>
      <c r="O2554" s="173"/>
    </row>
    <row r="2555" spans="2:15" s="168" customFormat="1" ht="12.75">
      <c r="B2555" s="172"/>
      <c r="C2555" s="173"/>
      <c r="D2555" s="173"/>
      <c r="E2555" s="173"/>
      <c r="F2555" s="173"/>
      <c r="G2555" s="173"/>
      <c r="H2555" s="173"/>
      <c r="I2555" s="173"/>
      <c r="J2555" s="173"/>
      <c r="K2555" s="173"/>
      <c r="L2555" s="173"/>
      <c r="M2555" s="173"/>
      <c r="N2555" s="173"/>
      <c r="O2555" s="173"/>
    </row>
    <row r="2556" spans="2:15" s="168" customFormat="1" ht="12.75">
      <c r="B2556" s="172"/>
      <c r="C2556" s="173"/>
      <c r="D2556" s="173"/>
      <c r="E2556" s="173"/>
      <c r="F2556" s="173"/>
      <c r="G2556" s="173"/>
      <c r="H2556" s="173"/>
      <c r="I2556" s="173"/>
      <c r="J2556" s="173"/>
      <c r="K2556" s="173"/>
      <c r="L2556" s="173"/>
      <c r="M2556" s="173"/>
      <c r="N2556" s="173"/>
      <c r="O2556" s="173"/>
    </row>
    <row r="2557" spans="2:15" s="168" customFormat="1" ht="12.75">
      <c r="B2557" s="172"/>
      <c r="C2557" s="173"/>
      <c r="D2557" s="173"/>
      <c r="E2557" s="173"/>
      <c r="F2557" s="173"/>
      <c r="G2557" s="173"/>
      <c r="H2557" s="173"/>
      <c r="I2557" s="173"/>
      <c r="J2557" s="173"/>
      <c r="K2557" s="173"/>
      <c r="L2557" s="173"/>
      <c r="M2557" s="173"/>
      <c r="N2557" s="173"/>
      <c r="O2557" s="173"/>
    </row>
    <row r="2558" spans="2:15" s="166" customFormat="1" ht="12.75">
      <c r="B2558" s="172"/>
      <c r="C2558" s="173"/>
      <c r="D2558" s="173"/>
      <c r="E2558" s="173"/>
      <c r="F2558" s="173"/>
      <c r="G2558" s="173"/>
      <c r="H2558" s="173"/>
      <c r="I2558" s="173"/>
      <c r="J2558" s="173"/>
      <c r="K2558" s="173"/>
      <c r="L2558" s="173"/>
      <c r="M2558" s="173"/>
      <c r="N2558" s="173"/>
      <c r="O2558" s="173"/>
    </row>
    <row r="2559" spans="2:15" s="166" customFormat="1" ht="12.75">
      <c r="B2559" s="172"/>
      <c r="C2559" s="173"/>
      <c r="D2559" s="173"/>
      <c r="E2559" s="173"/>
      <c r="F2559" s="173"/>
      <c r="G2559" s="173"/>
      <c r="H2559" s="173"/>
      <c r="I2559" s="173"/>
      <c r="J2559" s="173"/>
      <c r="K2559" s="173"/>
      <c r="L2559" s="173"/>
      <c r="M2559" s="173"/>
      <c r="N2559" s="173"/>
      <c r="O2559" s="173"/>
    </row>
    <row r="2560" spans="2:15" s="166" customFormat="1" ht="12.75">
      <c r="B2560" s="172"/>
      <c r="C2560" s="173"/>
      <c r="D2560" s="173"/>
      <c r="E2560" s="173"/>
      <c r="F2560" s="173"/>
      <c r="G2560" s="173"/>
      <c r="H2560" s="173"/>
      <c r="I2560" s="173"/>
      <c r="J2560" s="173"/>
      <c r="K2560" s="173"/>
      <c r="L2560" s="173"/>
      <c r="M2560" s="173"/>
      <c r="N2560" s="173"/>
      <c r="O2560" s="173"/>
    </row>
    <row r="2561" spans="2:15" s="166" customFormat="1" ht="12.75">
      <c r="B2561" s="172"/>
      <c r="C2561" s="173"/>
      <c r="D2561" s="173"/>
      <c r="E2561" s="173"/>
      <c r="F2561" s="173"/>
      <c r="G2561" s="173"/>
      <c r="H2561" s="173"/>
      <c r="I2561" s="173"/>
      <c r="J2561" s="173"/>
      <c r="K2561" s="173"/>
      <c r="L2561" s="173"/>
      <c r="M2561" s="173"/>
      <c r="N2561" s="173"/>
      <c r="O2561" s="173"/>
    </row>
    <row r="2562" spans="2:15" s="166" customFormat="1" ht="12.75">
      <c r="B2562" s="172"/>
      <c r="C2562" s="173"/>
      <c r="D2562" s="173"/>
      <c r="E2562" s="173"/>
      <c r="F2562" s="173"/>
      <c r="G2562" s="173"/>
      <c r="H2562" s="173"/>
      <c r="I2562" s="173"/>
      <c r="J2562" s="173"/>
      <c r="K2562" s="173"/>
      <c r="L2562" s="173"/>
      <c r="M2562" s="173"/>
      <c r="N2562" s="173"/>
      <c r="O2562" s="173"/>
    </row>
    <row r="2563" spans="2:15" s="166" customFormat="1" ht="12.75">
      <c r="B2563" s="172"/>
      <c r="C2563" s="173"/>
      <c r="D2563" s="173"/>
      <c r="E2563" s="173"/>
      <c r="F2563" s="173"/>
      <c r="G2563" s="173"/>
      <c r="H2563" s="173"/>
      <c r="I2563" s="173"/>
      <c r="J2563" s="173"/>
      <c r="K2563" s="173"/>
      <c r="L2563" s="173"/>
      <c r="M2563" s="173"/>
      <c r="N2563" s="173"/>
      <c r="O2563" s="173"/>
    </row>
    <row r="2564" spans="2:15" s="166" customFormat="1" ht="12.75">
      <c r="B2564" s="172"/>
      <c r="C2564" s="173"/>
      <c r="D2564" s="173"/>
      <c r="E2564" s="173"/>
      <c r="F2564" s="173"/>
      <c r="G2564" s="173"/>
      <c r="H2564" s="173"/>
      <c r="I2564" s="173"/>
      <c r="J2564" s="173"/>
      <c r="K2564" s="173"/>
      <c r="L2564" s="173"/>
      <c r="M2564" s="173"/>
      <c r="N2564" s="173"/>
      <c r="O2564" s="173"/>
    </row>
    <row r="2565" spans="2:18" s="237" customFormat="1" ht="15.75" customHeight="1">
      <c r="B2565" s="349" t="s">
        <v>558</v>
      </c>
      <c r="C2565" s="350"/>
      <c r="D2565" s="350"/>
      <c r="E2565" s="350"/>
      <c r="F2565" s="350"/>
      <c r="G2565" s="350"/>
      <c r="H2565" s="350"/>
      <c r="I2565" s="350"/>
      <c r="J2565" s="350"/>
      <c r="K2565" s="351"/>
      <c r="L2565" s="351"/>
      <c r="M2565" s="351"/>
      <c r="N2565" s="351"/>
      <c r="O2565" s="351"/>
      <c r="P2565" s="351"/>
      <c r="Q2565" s="351"/>
      <c r="R2565" s="334"/>
    </row>
    <row r="2566" spans="2:15" s="166" customFormat="1" ht="12.75">
      <c r="B2566" s="172"/>
      <c r="C2566" s="173"/>
      <c r="D2566" s="173"/>
      <c r="E2566" s="173"/>
      <c r="F2566" s="173"/>
      <c r="G2566" s="173"/>
      <c r="H2566" s="173"/>
      <c r="I2566" s="173"/>
      <c r="J2566" s="173"/>
      <c r="K2566" s="173"/>
      <c r="L2566" s="173"/>
      <c r="M2566" s="173"/>
      <c r="N2566" s="173"/>
      <c r="O2566" s="173"/>
    </row>
    <row r="2567" spans="1:22" s="191" customFormat="1" ht="67.5" customHeight="1">
      <c r="A2567" s="281"/>
      <c r="B2567" s="359" t="s">
        <v>755</v>
      </c>
      <c r="C2567" s="348"/>
      <c r="D2567" s="348"/>
      <c r="E2567" s="348"/>
      <c r="F2567" s="348"/>
      <c r="G2567" s="348"/>
      <c r="H2567" s="348"/>
      <c r="I2567" s="348"/>
      <c r="J2567" s="348"/>
      <c r="K2567" s="348"/>
      <c r="L2567" s="348"/>
      <c r="M2567" s="348"/>
      <c r="N2567" s="334"/>
      <c r="O2567" s="334"/>
      <c r="P2567" s="334"/>
      <c r="Q2567" s="334"/>
      <c r="R2567" s="334"/>
      <c r="S2567" s="334"/>
      <c r="T2567" s="334"/>
      <c r="U2567" s="334"/>
      <c r="V2567" s="334"/>
    </row>
    <row r="2568" s="282" customFormat="1" ht="12.75"/>
    <row r="2569" spans="2:12" s="76" customFormat="1" ht="15.75">
      <c r="B2569" s="102" t="s">
        <v>515</v>
      </c>
      <c r="C2569" s="78"/>
      <c r="D2569" s="78"/>
      <c r="E2569" s="78"/>
      <c r="F2569" s="78"/>
      <c r="G2569" s="78"/>
      <c r="H2569" s="78"/>
      <c r="I2569" s="78"/>
      <c r="J2569" s="32"/>
      <c r="K2569" s="2"/>
      <c r="L2569" s="2"/>
    </row>
    <row r="2570" spans="2:9" s="191" customFormat="1" ht="15.75" hidden="1">
      <c r="B2570" s="45" t="s">
        <v>562</v>
      </c>
      <c r="C2570" s="48"/>
      <c r="D2570" s="48"/>
      <c r="E2570" s="48"/>
      <c r="F2570" s="48"/>
      <c r="G2570" s="48"/>
      <c r="H2570" s="48"/>
      <c r="I2570" s="48"/>
    </row>
    <row r="2571" spans="2:15" s="166" customFormat="1" ht="12.75">
      <c r="B2571" s="172"/>
      <c r="C2571" s="173"/>
      <c r="D2571" s="173"/>
      <c r="E2571" s="173"/>
      <c r="F2571" s="173"/>
      <c r="G2571" s="173"/>
      <c r="H2571" s="173"/>
      <c r="I2571" s="173"/>
      <c r="J2571" s="173"/>
      <c r="K2571" s="173"/>
      <c r="L2571" s="173"/>
      <c r="M2571" s="173"/>
      <c r="N2571" s="173"/>
      <c r="O2571" s="173"/>
    </row>
    <row r="2572" spans="2:15" s="166" customFormat="1" ht="12.75">
      <c r="B2572" s="172"/>
      <c r="C2572" s="173"/>
      <c r="D2572" s="173"/>
      <c r="E2572" s="173"/>
      <c r="F2572" s="173"/>
      <c r="G2572" s="173"/>
      <c r="H2572" s="173"/>
      <c r="I2572" s="173"/>
      <c r="J2572" s="173"/>
      <c r="K2572" s="173"/>
      <c r="L2572" s="173"/>
      <c r="M2572" s="173"/>
      <c r="N2572" s="173"/>
      <c r="O2572" s="173"/>
    </row>
    <row r="2573" spans="2:15" s="166" customFormat="1" ht="12.75">
      <c r="B2573" s="172"/>
      <c r="C2573" s="173"/>
      <c r="D2573" s="173"/>
      <c r="E2573" s="173"/>
      <c r="F2573" s="173"/>
      <c r="G2573" s="173"/>
      <c r="H2573" s="173"/>
      <c r="I2573" s="173"/>
      <c r="J2573" s="173"/>
      <c r="K2573" s="173"/>
      <c r="L2573" s="173"/>
      <c r="M2573" s="173"/>
      <c r="N2573" s="173"/>
      <c r="O2573" s="173"/>
    </row>
    <row r="2574" spans="2:15" s="166" customFormat="1" ht="12.75">
      <c r="B2574" s="172"/>
      <c r="C2574" s="173"/>
      <c r="D2574" s="173"/>
      <c r="E2574" s="173"/>
      <c r="F2574" s="173"/>
      <c r="G2574" s="173"/>
      <c r="H2574" s="173"/>
      <c r="I2574" s="173"/>
      <c r="J2574" s="173"/>
      <c r="K2574" s="173"/>
      <c r="L2574" s="173"/>
      <c r="M2574" s="173"/>
      <c r="N2574" s="173"/>
      <c r="O2574" s="173"/>
    </row>
    <row r="2575" s="166" customFormat="1" ht="12.75"/>
    <row r="2576" spans="2:15" s="166" customFormat="1" ht="12.75">
      <c r="B2576" s="420"/>
      <c r="C2576" s="421"/>
      <c r="D2576" s="421"/>
      <c r="E2576" s="421"/>
      <c r="F2576" s="421"/>
      <c r="G2576" s="421"/>
      <c r="H2576" s="421"/>
      <c r="I2576" s="421"/>
      <c r="J2576" s="421"/>
      <c r="K2576" s="421"/>
      <c r="L2576" s="421"/>
      <c r="M2576" s="421"/>
      <c r="N2576" s="421"/>
      <c r="O2576" s="421"/>
    </row>
    <row r="2577" s="166" customFormat="1" ht="12.75"/>
    <row r="2578" s="166" customFormat="1" ht="12.75"/>
    <row r="2579" spans="2:15" s="166" customFormat="1" ht="12.75">
      <c r="B2579" s="172"/>
      <c r="C2579" s="173"/>
      <c r="D2579" s="173"/>
      <c r="E2579" s="173"/>
      <c r="F2579" s="173"/>
      <c r="G2579" s="173"/>
      <c r="H2579" s="173"/>
      <c r="I2579" s="173"/>
      <c r="J2579" s="173"/>
      <c r="K2579" s="173"/>
      <c r="L2579" s="173"/>
      <c r="M2579" s="173"/>
      <c r="N2579" s="173"/>
      <c r="O2579" s="173"/>
    </row>
    <row r="2580" spans="2:15" s="166" customFormat="1" ht="12.75">
      <c r="B2580" s="172"/>
      <c r="C2580" s="173"/>
      <c r="D2580" s="173"/>
      <c r="E2580" s="173"/>
      <c r="F2580" s="173"/>
      <c r="G2580" s="173"/>
      <c r="H2580" s="173"/>
      <c r="I2580" s="173"/>
      <c r="J2580" s="173"/>
      <c r="K2580" s="173"/>
      <c r="L2580" s="173"/>
      <c r="M2580" s="173"/>
      <c r="N2580" s="173"/>
      <c r="O2580" s="173"/>
    </row>
    <row r="2581" spans="2:15" s="166" customFormat="1" ht="12.75">
      <c r="B2581" s="172"/>
      <c r="C2581" s="173"/>
      <c r="D2581" s="173"/>
      <c r="E2581" s="173"/>
      <c r="F2581" s="173"/>
      <c r="G2581" s="173"/>
      <c r="H2581" s="173"/>
      <c r="I2581" s="173"/>
      <c r="J2581" s="173"/>
      <c r="K2581" s="173"/>
      <c r="L2581" s="173"/>
      <c r="M2581" s="173"/>
      <c r="N2581" s="173"/>
      <c r="O2581" s="173"/>
    </row>
    <row r="2582" spans="2:15" s="166" customFormat="1" ht="12.75">
      <c r="B2582" s="172"/>
      <c r="C2582" s="173"/>
      <c r="D2582" s="173"/>
      <c r="E2582" s="173"/>
      <c r="F2582" s="173"/>
      <c r="G2582" s="173"/>
      <c r="H2582" s="173"/>
      <c r="I2582" s="173"/>
      <c r="J2582" s="173"/>
      <c r="K2582" s="173"/>
      <c r="L2582" s="173"/>
      <c r="M2582" s="173"/>
      <c r="N2582" s="173"/>
      <c r="O2582" s="173"/>
    </row>
    <row r="2583" spans="2:15" s="166" customFormat="1" ht="12.75">
      <c r="B2583" s="172"/>
      <c r="C2583" s="173"/>
      <c r="D2583" s="173"/>
      <c r="E2583" s="173"/>
      <c r="F2583" s="173"/>
      <c r="G2583" s="173"/>
      <c r="H2583" s="173"/>
      <c r="I2583" s="173"/>
      <c r="J2583" s="173"/>
      <c r="K2583" s="173"/>
      <c r="L2583" s="173"/>
      <c r="M2583" s="173"/>
      <c r="N2583" s="173"/>
      <c r="O2583" s="173"/>
    </row>
    <row r="2584" spans="2:15" s="166" customFormat="1" ht="12.75">
      <c r="B2584" s="172"/>
      <c r="C2584" s="173"/>
      <c r="D2584" s="173"/>
      <c r="E2584" s="173"/>
      <c r="F2584" s="173"/>
      <c r="G2584" s="173"/>
      <c r="H2584" s="173"/>
      <c r="I2584" s="173"/>
      <c r="J2584" s="173"/>
      <c r="K2584" s="173"/>
      <c r="L2584" s="173"/>
      <c r="M2584" s="173"/>
      <c r="N2584" s="173"/>
      <c r="O2584" s="173"/>
    </row>
    <row r="2585" spans="2:15" s="179" customFormat="1" ht="12.75">
      <c r="B2585" s="180"/>
      <c r="C2585" s="181"/>
      <c r="D2585" s="181"/>
      <c r="E2585" s="181"/>
      <c r="F2585" s="181"/>
      <c r="G2585" s="181"/>
      <c r="H2585" s="181"/>
      <c r="I2585" s="181"/>
      <c r="J2585" s="181"/>
      <c r="K2585" s="181"/>
      <c r="L2585" s="181"/>
      <c r="M2585" s="181"/>
      <c r="N2585" s="181"/>
      <c r="O2585" s="181"/>
    </row>
    <row r="2586" spans="2:15" s="179" customFormat="1" ht="12.75">
      <c r="B2586" s="180"/>
      <c r="C2586" s="181"/>
      <c r="D2586" s="181"/>
      <c r="E2586" s="181"/>
      <c r="F2586" s="181"/>
      <c r="G2586" s="181"/>
      <c r="H2586" s="181"/>
      <c r="I2586" s="181"/>
      <c r="J2586" s="181"/>
      <c r="K2586" s="181"/>
      <c r="L2586" s="181"/>
      <c r="M2586" s="181"/>
      <c r="N2586" s="181"/>
      <c r="O2586" s="181"/>
    </row>
    <row r="2587" spans="2:15" s="179" customFormat="1" ht="12.75">
      <c r="B2587" s="180"/>
      <c r="C2587" s="181"/>
      <c r="D2587" s="181"/>
      <c r="E2587" s="181"/>
      <c r="F2587" s="181"/>
      <c r="G2587" s="181"/>
      <c r="H2587" s="181"/>
      <c r="I2587" s="181"/>
      <c r="J2587" s="181"/>
      <c r="K2587" s="181"/>
      <c r="L2587" s="181"/>
      <c r="M2587" s="181"/>
      <c r="N2587" s="181"/>
      <c r="O2587" s="181"/>
    </row>
    <row r="2588" spans="2:15" s="166" customFormat="1" ht="12.75">
      <c r="B2588" s="172"/>
      <c r="C2588" s="173"/>
      <c r="D2588" s="173"/>
      <c r="E2588" s="173"/>
      <c r="F2588" s="173"/>
      <c r="G2588" s="173"/>
      <c r="H2588" s="173"/>
      <c r="I2588" s="173"/>
      <c r="J2588" s="173"/>
      <c r="K2588" s="173"/>
      <c r="L2588" s="173"/>
      <c r="M2588" s="173"/>
      <c r="N2588" s="173"/>
      <c r="O2588" s="173"/>
    </row>
    <row r="2589" spans="2:15" s="166" customFormat="1" ht="12.75">
      <c r="B2589" s="172"/>
      <c r="C2589" s="173"/>
      <c r="D2589" s="173"/>
      <c r="E2589" s="173"/>
      <c r="F2589" s="173"/>
      <c r="G2589" s="173"/>
      <c r="H2589" s="173"/>
      <c r="I2589" s="173"/>
      <c r="J2589" s="173"/>
      <c r="K2589" s="173"/>
      <c r="L2589" s="173"/>
      <c r="M2589" s="173"/>
      <c r="N2589" s="173"/>
      <c r="O2589" s="173"/>
    </row>
    <row r="2590" spans="2:15" s="166" customFormat="1" ht="12.75">
      <c r="B2590" s="172"/>
      <c r="C2590" s="173"/>
      <c r="D2590" s="173"/>
      <c r="E2590" s="173"/>
      <c r="F2590" s="173"/>
      <c r="G2590" s="173"/>
      <c r="H2590" s="173"/>
      <c r="I2590" s="173"/>
      <c r="J2590" s="173"/>
      <c r="K2590" s="173"/>
      <c r="L2590" s="173"/>
      <c r="M2590" s="173"/>
      <c r="N2590" s="173"/>
      <c r="O2590" s="173"/>
    </row>
    <row r="2591" spans="2:15" s="166" customFormat="1" ht="12.75">
      <c r="B2591" s="172"/>
      <c r="C2591" s="173"/>
      <c r="D2591" s="173"/>
      <c r="E2591" s="173"/>
      <c r="F2591" s="173"/>
      <c r="G2591" s="173"/>
      <c r="H2591" s="173"/>
      <c r="I2591" s="173"/>
      <c r="J2591" s="173"/>
      <c r="K2591" s="173"/>
      <c r="L2591" s="173"/>
      <c r="M2591" s="173"/>
      <c r="N2591" s="173"/>
      <c r="O2591" s="173"/>
    </row>
    <row r="2592" spans="2:15" s="166" customFormat="1" ht="12.75">
      <c r="B2592" s="172"/>
      <c r="C2592" s="173"/>
      <c r="D2592" s="173"/>
      <c r="E2592" s="173"/>
      <c r="F2592" s="173"/>
      <c r="G2592" s="173"/>
      <c r="H2592" s="173"/>
      <c r="I2592" s="173"/>
      <c r="J2592" s="173"/>
      <c r="K2592" s="173"/>
      <c r="L2592" s="173"/>
      <c r="M2592" s="173"/>
      <c r="N2592" s="173"/>
      <c r="O2592" s="173"/>
    </row>
    <row r="2593" spans="2:15" s="166" customFormat="1" ht="12.75">
      <c r="B2593" s="172"/>
      <c r="C2593" s="173"/>
      <c r="D2593" s="173"/>
      <c r="E2593" s="173"/>
      <c r="F2593" s="173"/>
      <c r="G2593" s="173"/>
      <c r="H2593" s="173"/>
      <c r="I2593" s="173"/>
      <c r="J2593" s="173"/>
      <c r="K2593" s="173"/>
      <c r="L2593" s="173"/>
      <c r="M2593" s="173"/>
      <c r="N2593" s="173"/>
      <c r="O2593" s="173"/>
    </row>
    <row r="2594" spans="2:18" s="237" customFormat="1" ht="15.75" customHeight="1">
      <c r="B2594" s="349" t="s">
        <v>558</v>
      </c>
      <c r="C2594" s="350"/>
      <c r="D2594" s="350"/>
      <c r="E2594" s="350"/>
      <c r="F2594" s="350"/>
      <c r="G2594" s="350"/>
      <c r="H2594" s="350"/>
      <c r="I2594" s="350"/>
      <c r="J2594" s="350"/>
      <c r="K2594" s="351"/>
      <c r="L2594" s="351"/>
      <c r="M2594" s="351"/>
      <c r="N2594" s="351"/>
      <c r="O2594" s="351"/>
      <c r="P2594" s="351"/>
      <c r="Q2594" s="351"/>
      <c r="R2594" s="334"/>
    </row>
    <row r="2595" spans="2:15" s="166" customFormat="1" ht="12.75">
      <c r="B2595" s="172"/>
      <c r="C2595" s="173"/>
      <c r="D2595" s="173"/>
      <c r="E2595" s="173"/>
      <c r="F2595" s="173"/>
      <c r="G2595" s="173"/>
      <c r="H2595" s="173"/>
      <c r="I2595" s="173"/>
      <c r="J2595" s="173"/>
      <c r="K2595" s="173"/>
      <c r="L2595" s="173"/>
      <c r="M2595" s="173"/>
      <c r="N2595" s="173"/>
      <c r="O2595" s="173"/>
    </row>
    <row r="2596" spans="1:22" s="191" customFormat="1" ht="84.75" customHeight="1">
      <c r="A2596" s="281"/>
      <c r="B2596" s="359" t="s">
        <v>750</v>
      </c>
      <c r="C2596" s="348"/>
      <c r="D2596" s="348"/>
      <c r="E2596" s="348"/>
      <c r="F2596" s="348"/>
      <c r="G2596" s="348"/>
      <c r="H2596" s="348"/>
      <c r="I2596" s="348"/>
      <c r="J2596" s="348"/>
      <c r="K2596" s="348"/>
      <c r="L2596" s="348"/>
      <c r="M2596" s="348"/>
      <c r="N2596" s="334"/>
      <c r="O2596" s="334"/>
      <c r="P2596" s="334"/>
      <c r="Q2596" s="334"/>
      <c r="R2596" s="334"/>
      <c r="S2596" s="334"/>
      <c r="T2596" s="334"/>
      <c r="U2596" s="334"/>
      <c r="V2596" s="334"/>
    </row>
    <row r="2597" s="282" customFormat="1" ht="12.75"/>
    <row r="2598" spans="1:22" s="191" customFormat="1" ht="99" customHeight="1">
      <c r="A2598" s="281"/>
      <c r="B2598" s="359" t="s">
        <v>756</v>
      </c>
      <c r="C2598" s="348"/>
      <c r="D2598" s="348"/>
      <c r="E2598" s="348"/>
      <c r="F2598" s="348"/>
      <c r="G2598" s="348"/>
      <c r="H2598" s="348"/>
      <c r="I2598" s="348"/>
      <c r="J2598" s="348"/>
      <c r="K2598" s="348"/>
      <c r="L2598" s="348"/>
      <c r="M2598" s="348"/>
      <c r="N2598" s="334"/>
      <c r="O2598" s="334"/>
      <c r="P2598" s="334"/>
      <c r="Q2598" s="334"/>
      <c r="R2598" s="334"/>
      <c r="S2598" s="334"/>
      <c r="T2598" s="334"/>
      <c r="U2598" s="334"/>
      <c r="V2598" s="334"/>
    </row>
    <row r="2599" s="282" customFormat="1" ht="12.75"/>
    <row r="2600" spans="1:22" s="191" customFormat="1" ht="50.25" customHeight="1">
      <c r="A2600" s="281"/>
      <c r="B2600" s="359" t="s">
        <v>681</v>
      </c>
      <c r="C2600" s="348"/>
      <c r="D2600" s="348"/>
      <c r="E2600" s="348"/>
      <c r="F2600" s="348"/>
      <c r="G2600" s="348"/>
      <c r="H2600" s="348"/>
      <c r="I2600" s="348"/>
      <c r="J2600" s="348"/>
      <c r="K2600" s="348"/>
      <c r="L2600" s="348"/>
      <c r="M2600" s="348"/>
      <c r="N2600" s="334"/>
      <c r="O2600" s="334"/>
      <c r="P2600" s="334"/>
      <c r="Q2600" s="334"/>
      <c r="R2600" s="334"/>
      <c r="S2600" s="334"/>
      <c r="T2600" s="334"/>
      <c r="U2600" s="334"/>
      <c r="V2600" s="334"/>
    </row>
    <row r="2601" s="166" customFormat="1" ht="12.75"/>
    <row r="2602" spans="1:22" s="191" customFormat="1" ht="65.25" customHeight="1">
      <c r="A2602" s="281"/>
      <c r="B2602" s="359" t="s">
        <v>682</v>
      </c>
      <c r="C2602" s="348"/>
      <c r="D2602" s="348"/>
      <c r="E2602" s="348"/>
      <c r="F2602" s="348"/>
      <c r="G2602" s="348"/>
      <c r="H2602" s="348"/>
      <c r="I2602" s="348"/>
      <c r="J2602" s="348"/>
      <c r="K2602" s="348"/>
      <c r="L2602" s="348"/>
      <c r="M2602" s="348"/>
      <c r="N2602" s="334"/>
      <c r="O2602" s="334"/>
      <c r="P2602" s="334"/>
      <c r="Q2602" s="334"/>
      <c r="R2602" s="334"/>
      <c r="S2602" s="334"/>
      <c r="T2602" s="334"/>
      <c r="U2602" s="334"/>
      <c r="V2602" s="334"/>
    </row>
    <row r="2603" s="282" customFormat="1" ht="12.75"/>
    <row r="2604" spans="1:22" s="191" customFormat="1" ht="50.25" customHeight="1">
      <c r="A2604" s="281"/>
      <c r="B2604" s="359" t="s">
        <v>683</v>
      </c>
      <c r="C2604" s="348"/>
      <c r="D2604" s="348"/>
      <c r="E2604" s="348"/>
      <c r="F2604" s="348"/>
      <c r="G2604" s="348"/>
      <c r="H2604" s="348"/>
      <c r="I2604" s="348"/>
      <c r="J2604" s="348"/>
      <c r="K2604" s="348"/>
      <c r="L2604" s="348"/>
      <c r="M2604" s="348"/>
      <c r="N2604" s="334"/>
      <c r="O2604" s="334"/>
      <c r="P2604" s="334"/>
      <c r="Q2604" s="334"/>
      <c r="R2604" s="334"/>
      <c r="S2604" s="334"/>
      <c r="T2604" s="334"/>
      <c r="U2604" s="334"/>
      <c r="V2604" s="334"/>
    </row>
    <row r="2605" s="282" customFormat="1" ht="12.75"/>
    <row r="2606" spans="2:12" s="76" customFormat="1" ht="15.75">
      <c r="B2606" s="102" t="s">
        <v>516</v>
      </c>
      <c r="C2606" s="78"/>
      <c r="D2606" s="78"/>
      <c r="E2606" s="78"/>
      <c r="F2606" s="78"/>
      <c r="G2606" s="78"/>
      <c r="H2606" s="78"/>
      <c r="I2606" s="78"/>
      <c r="J2606" s="32"/>
      <c r="K2606" s="2"/>
      <c r="L2606" s="2"/>
    </row>
    <row r="2607" spans="2:15" s="166" customFormat="1" ht="15.75" hidden="1">
      <c r="B2607" s="365" t="s">
        <v>527</v>
      </c>
      <c r="C2607" s="365"/>
      <c r="D2607" s="365"/>
      <c r="E2607" s="365"/>
      <c r="F2607" s="365"/>
      <c r="G2607" s="365"/>
      <c r="H2607" s="365"/>
      <c r="I2607" s="365"/>
      <c r="J2607" s="366"/>
      <c r="K2607" s="366"/>
      <c r="L2607" s="366"/>
      <c r="M2607" s="366"/>
      <c r="N2607" s="366"/>
      <c r="O2607" s="366"/>
    </row>
    <row r="2608" spans="2:13" s="166" customFormat="1" ht="15.75" hidden="1">
      <c r="B2608" s="260" t="s">
        <v>435</v>
      </c>
      <c r="C2608" s="261"/>
      <c r="D2608" s="257" t="s">
        <v>436</v>
      </c>
      <c r="E2608" s="257" t="s">
        <v>437</v>
      </c>
      <c r="F2608" s="257" t="s">
        <v>381</v>
      </c>
      <c r="G2608" s="257" t="s">
        <v>382</v>
      </c>
      <c r="H2608" s="257" t="s">
        <v>382</v>
      </c>
      <c r="I2608" s="257" t="s">
        <v>382</v>
      </c>
      <c r="J2608" s="262"/>
      <c r="K2608" s="263"/>
      <c r="L2608" s="263"/>
      <c r="M2608" s="262"/>
    </row>
    <row r="2609" spans="2:13" s="166" customFormat="1" ht="15.75" hidden="1">
      <c r="B2609" s="264" t="s">
        <v>365</v>
      </c>
      <c r="C2609" s="261"/>
      <c r="D2609" s="257"/>
      <c r="E2609" s="257" t="s">
        <v>438</v>
      </c>
      <c r="F2609" s="257" t="s">
        <v>386</v>
      </c>
      <c r="G2609" s="257" t="s">
        <v>387</v>
      </c>
      <c r="H2609" s="257" t="s">
        <v>388</v>
      </c>
      <c r="I2609" s="257" t="s">
        <v>389</v>
      </c>
      <c r="J2609" s="263"/>
      <c r="K2609" s="263"/>
      <c r="L2609" s="263"/>
      <c r="M2609" s="263"/>
    </row>
    <row r="2610" spans="2:13" s="166" customFormat="1" ht="15.75" hidden="1">
      <c r="B2610" s="257"/>
      <c r="C2610" s="261"/>
      <c r="D2610" s="257"/>
      <c r="E2610" s="257" t="s">
        <v>391</v>
      </c>
      <c r="F2610" s="257"/>
      <c r="G2610" s="257" t="s">
        <v>392</v>
      </c>
      <c r="H2610" s="257"/>
      <c r="I2610" s="257" t="s">
        <v>392</v>
      </c>
      <c r="J2610" s="257" t="s">
        <v>521</v>
      </c>
      <c r="K2610" s="257" t="s">
        <v>522</v>
      </c>
      <c r="L2610" s="257" t="s">
        <v>523</v>
      </c>
      <c r="M2610" s="257" t="s">
        <v>66</v>
      </c>
    </row>
    <row r="2611" spans="2:13" s="166" customFormat="1" ht="15.75" hidden="1">
      <c r="B2611" s="257" t="s">
        <v>375</v>
      </c>
      <c r="C2611" s="367" t="s">
        <v>525</v>
      </c>
      <c r="D2611" s="257" t="s">
        <v>439</v>
      </c>
      <c r="E2611" s="258">
        <v>80512</v>
      </c>
      <c r="F2611" s="258">
        <v>0</v>
      </c>
      <c r="G2611" s="258">
        <v>572</v>
      </c>
      <c r="H2611" s="258">
        <v>478</v>
      </c>
      <c r="I2611" s="258">
        <v>1049</v>
      </c>
      <c r="J2611" s="265">
        <f>G2611/E2611</f>
        <v>0.007104531001589825</v>
      </c>
      <c r="K2611" s="265">
        <f>H2611/E2611</f>
        <v>0.005937003179650239</v>
      </c>
      <c r="L2611" s="265">
        <f>I2611/E2611</f>
        <v>0.013029113672496026</v>
      </c>
      <c r="M2611" s="265">
        <f>SUM(J2611:L2611)</f>
        <v>0.02607064785373609</v>
      </c>
    </row>
    <row r="2612" spans="2:13" s="166" customFormat="1" ht="15.75" hidden="1">
      <c r="B2612" s="266"/>
      <c r="C2612" s="367"/>
      <c r="D2612" s="257" t="s">
        <v>440</v>
      </c>
      <c r="E2612" s="258">
        <v>50862</v>
      </c>
      <c r="F2612" s="258">
        <v>50862</v>
      </c>
      <c r="G2612" s="258">
        <v>6562</v>
      </c>
      <c r="H2612" s="258">
        <v>1677</v>
      </c>
      <c r="I2612" s="258">
        <v>6062</v>
      </c>
      <c r="J2612" s="265">
        <f>G2612/E2612</f>
        <v>0.12901576815697377</v>
      </c>
      <c r="K2612" s="265">
        <f>H2612/E2612</f>
        <v>0.03297157013094255</v>
      </c>
      <c r="L2612" s="265">
        <f>I2612/E2612</f>
        <v>0.11918524635287642</v>
      </c>
      <c r="M2612" s="265">
        <f>SUM(J2612:L2612)</f>
        <v>0.28117258464079276</v>
      </c>
    </row>
    <row r="2613" spans="2:13" s="166" customFormat="1" ht="15.75" hidden="1">
      <c r="B2613" s="257"/>
      <c r="C2613" s="367"/>
      <c r="D2613" s="257" t="s">
        <v>441</v>
      </c>
      <c r="E2613" s="258">
        <v>31964</v>
      </c>
      <c r="F2613" s="258">
        <v>31964</v>
      </c>
      <c r="G2613" s="258">
        <v>840</v>
      </c>
      <c r="H2613" s="258">
        <v>278</v>
      </c>
      <c r="I2613" s="258">
        <v>18811</v>
      </c>
      <c r="J2613" s="265">
        <f>G2613/E2613</f>
        <v>0.026279564510073832</v>
      </c>
      <c r="K2613" s="265">
        <f>H2613/E2613</f>
        <v>0.008697284445000626</v>
      </c>
      <c r="L2613" s="265">
        <f>I2613/E2613</f>
        <v>0.5885058190464272</v>
      </c>
      <c r="M2613" s="265">
        <f>SUM(J2613:L2613)</f>
        <v>0.6234826680015016</v>
      </c>
    </row>
    <row r="2614" spans="2:13" s="166" customFormat="1" ht="15.75" hidden="1">
      <c r="B2614" s="257"/>
      <c r="C2614" s="219" t="s">
        <v>526</v>
      </c>
      <c r="D2614" s="257" t="s">
        <v>524</v>
      </c>
      <c r="E2614" s="258">
        <v>163338</v>
      </c>
      <c r="F2614" s="258">
        <v>82826</v>
      </c>
      <c r="G2614" s="258">
        <v>7974</v>
      </c>
      <c r="H2614" s="258">
        <v>2433</v>
      </c>
      <c r="I2614" s="258">
        <v>25922</v>
      </c>
      <c r="J2614" s="265">
        <f>G2614/E2614</f>
        <v>0.0488190133343129</v>
      </c>
      <c r="K2614" s="265">
        <f>H2614/E2614</f>
        <v>0.014895492781838887</v>
      </c>
      <c r="L2614" s="265">
        <f>I2614/E2614</f>
        <v>0.1587015881178905</v>
      </c>
      <c r="M2614" s="265">
        <f>SUM(J2614:L2614)</f>
        <v>0.2224160942340423</v>
      </c>
    </row>
    <row r="2615" s="166" customFormat="1" ht="12.75"/>
    <row r="2616" s="237" customFormat="1" ht="12.75"/>
    <row r="2617" s="237" customFormat="1" ht="12.75"/>
    <row r="2618" s="237" customFormat="1" ht="12.75"/>
    <row r="2619" s="237" customFormat="1" ht="12.75"/>
    <row r="2620" s="237" customFormat="1" ht="12.75"/>
    <row r="2621" s="237" customFormat="1" ht="12.75"/>
    <row r="2622" s="237" customFormat="1" ht="12.75"/>
    <row r="2623" s="237" customFormat="1" ht="12.75"/>
    <row r="2624" s="237" customFormat="1" ht="12.75"/>
    <row r="2625" s="237" customFormat="1" ht="12.75"/>
    <row r="2626" s="237" customFormat="1" ht="12.75"/>
    <row r="2627" s="237" customFormat="1" ht="12.75"/>
    <row r="2628" s="237" customFormat="1" ht="12.75"/>
    <row r="2629" s="237" customFormat="1" ht="12.75"/>
    <row r="2630" s="237" customFormat="1" ht="12.75"/>
    <row r="2631" s="237" customFormat="1" ht="12.75"/>
    <row r="2632" s="237" customFormat="1" ht="12.75"/>
    <row r="2633" s="237" customFormat="1" ht="12.75"/>
    <row r="2634" s="237" customFormat="1" ht="12.75"/>
    <row r="2635" s="237" customFormat="1" ht="12.75"/>
    <row r="2636" s="237" customFormat="1" ht="12.75"/>
    <row r="2637" s="237" customFormat="1" ht="12.75"/>
    <row r="2638" s="237" customFormat="1" ht="12.75"/>
    <row r="2639" s="237" customFormat="1" ht="12.75"/>
    <row r="2640" s="237" customFormat="1" ht="12.75"/>
    <row r="2641" s="237" customFormat="1" ht="12.75"/>
    <row r="2642" s="237" customFormat="1" ht="12.75"/>
    <row r="2643" s="237" customFormat="1" ht="12.75"/>
    <row r="2644" spans="2:18" s="237" customFormat="1" ht="15.75" customHeight="1">
      <c r="B2644" s="349" t="s">
        <v>558</v>
      </c>
      <c r="C2644" s="350"/>
      <c r="D2644" s="350"/>
      <c r="E2644" s="350"/>
      <c r="F2644" s="350"/>
      <c r="G2644" s="350"/>
      <c r="H2644" s="350"/>
      <c r="I2644" s="350"/>
      <c r="J2644" s="350"/>
      <c r="K2644" s="351"/>
      <c r="L2644" s="351"/>
      <c r="M2644" s="351"/>
      <c r="N2644" s="351"/>
      <c r="O2644" s="351"/>
      <c r="P2644" s="351"/>
      <c r="Q2644" s="351"/>
      <c r="R2644" s="334"/>
    </row>
    <row r="2645" s="237" customFormat="1" ht="12.75"/>
    <row r="2646" spans="1:22" s="191" customFormat="1" ht="50.25" customHeight="1">
      <c r="A2646" s="281"/>
      <c r="B2646" s="359" t="s">
        <v>751</v>
      </c>
      <c r="C2646" s="348"/>
      <c r="D2646" s="348"/>
      <c r="E2646" s="348"/>
      <c r="F2646" s="348"/>
      <c r="G2646" s="348"/>
      <c r="H2646" s="348"/>
      <c r="I2646" s="348"/>
      <c r="J2646" s="348"/>
      <c r="K2646" s="348"/>
      <c r="L2646" s="348"/>
      <c r="M2646" s="348"/>
      <c r="N2646" s="334"/>
      <c r="O2646" s="334"/>
      <c r="P2646" s="334"/>
      <c r="Q2646" s="334"/>
      <c r="R2646" s="334"/>
      <c r="S2646" s="334"/>
      <c r="T2646" s="334"/>
      <c r="U2646" s="334"/>
      <c r="V2646" s="334"/>
    </row>
    <row r="2647" s="282" customFormat="1" ht="12.75"/>
    <row r="2648" spans="1:22" s="191" customFormat="1" ht="50.25" customHeight="1">
      <c r="A2648" s="281"/>
      <c r="B2648" s="359" t="s">
        <v>752</v>
      </c>
      <c r="C2648" s="348"/>
      <c r="D2648" s="348"/>
      <c r="E2648" s="348"/>
      <c r="F2648" s="348"/>
      <c r="G2648" s="348"/>
      <c r="H2648" s="348"/>
      <c r="I2648" s="348"/>
      <c r="J2648" s="348"/>
      <c r="K2648" s="348"/>
      <c r="L2648" s="348"/>
      <c r="M2648" s="348"/>
      <c r="N2648" s="334"/>
      <c r="O2648" s="334"/>
      <c r="P2648" s="334"/>
      <c r="Q2648" s="334"/>
      <c r="R2648" s="334"/>
      <c r="S2648" s="334"/>
      <c r="T2648" s="334"/>
      <c r="U2648" s="334"/>
      <c r="V2648" s="334"/>
    </row>
    <row r="2649" s="282" customFormat="1" ht="12.75"/>
    <row r="2650" spans="2:12" s="76" customFormat="1" ht="15.75">
      <c r="B2650" s="102" t="s">
        <v>517</v>
      </c>
      <c r="C2650" s="78"/>
      <c r="D2650" s="78"/>
      <c r="E2650" s="78"/>
      <c r="F2650" s="78"/>
      <c r="G2650" s="78"/>
      <c r="H2650" s="78"/>
      <c r="I2650" s="78"/>
      <c r="J2650" s="32"/>
      <c r="K2650" s="2"/>
      <c r="L2650" s="2"/>
    </row>
    <row r="2651" spans="2:9" s="167" customFormat="1" ht="15.75" hidden="1">
      <c r="B2651" s="45" t="s">
        <v>518</v>
      </c>
      <c r="C2651" s="48"/>
      <c r="D2651" s="48"/>
      <c r="E2651" s="48"/>
      <c r="F2651" s="48"/>
      <c r="G2651" s="48"/>
      <c r="H2651" s="48"/>
      <c r="I2651" s="48"/>
    </row>
    <row r="2652" spans="2:18" s="167" customFormat="1" ht="15.75" hidden="1">
      <c r="B2652" s="19"/>
      <c r="C2652" s="410" t="s">
        <v>28</v>
      </c>
      <c r="D2652" s="411"/>
      <c r="E2652" s="412"/>
      <c r="F2652" s="413"/>
      <c r="G2652" s="410" t="s">
        <v>155</v>
      </c>
      <c r="H2652" s="411"/>
      <c r="I2652" s="412"/>
      <c r="J2652" s="413"/>
      <c r="K2652" s="410" t="s">
        <v>156</v>
      </c>
      <c r="L2652" s="411"/>
      <c r="M2652" s="412"/>
      <c r="N2652" s="413"/>
      <c r="O2652" s="410" t="s">
        <v>66</v>
      </c>
      <c r="P2652" s="411"/>
      <c r="Q2652" s="412"/>
      <c r="R2652" s="413"/>
    </row>
    <row r="2653" spans="2:18" s="167" customFormat="1" ht="15.75" hidden="1">
      <c r="B2653" s="19"/>
      <c r="C2653" s="19" t="s">
        <v>355</v>
      </c>
      <c r="D2653" s="19" t="s">
        <v>354</v>
      </c>
      <c r="E2653" s="19" t="s">
        <v>356</v>
      </c>
      <c r="F2653" s="19" t="s">
        <v>66</v>
      </c>
      <c r="G2653" s="19" t="s">
        <v>355</v>
      </c>
      <c r="H2653" s="19" t="s">
        <v>354</v>
      </c>
      <c r="I2653" s="19" t="s">
        <v>356</v>
      </c>
      <c r="J2653" s="19" t="s">
        <v>66</v>
      </c>
      <c r="K2653" s="19" t="s">
        <v>355</v>
      </c>
      <c r="L2653" s="19" t="s">
        <v>354</v>
      </c>
      <c r="M2653" s="19" t="s">
        <v>356</v>
      </c>
      <c r="N2653" s="19" t="s">
        <v>66</v>
      </c>
      <c r="O2653" s="19" t="s">
        <v>355</v>
      </c>
      <c r="P2653" s="19" t="s">
        <v>354</v>
      </c>
      <c r="Q2653" s="19" t="s">
        <v>356</v>
      </c>
      <c r="R2653" s="19" t="s">
        <v>357</v>
      </c>
    </row>
    <row r="2654" spans="2:18" s="167" customFormat="1" ht="15.75" hidden="1">
      <c r="B2654" s="19" t="s">
        <v>353</v>
      </c>
      <c r="C2654" s="33">
        <v>0.00350194076087622</v>
      </c>
      <c r="D2654" s="33">
        <v>0.0029264469994734845</v>
      </c>
      <c r="E2654" s="33">
        <v>0.006422265486292229</v>
      </c>
      <c r="F2654" s="33">
        <f>SUM(C2654:E2654)</f>
        <v>0.012850653246641933</v>
      </c>
      <c r="G2654" s="33">
        <v>0.04017436236515692</v>
      </c>
      <c r="H2654" s="33">
        <v>0.010267053594387099</v>
      </c>
      <c r="I2654" s="33">
        <v>0.03711322533641896</v>
      </c>
      <c r="J2654" s="33">
        <f>SUM(G2654:I2654)</f>
        <v>0.08755464129596298</v>
      </c>
      <c r="K2654" s="33">
        <v>0.005142710208279763</v>
      </c>
      <c r="L2654" s="33">
        <v>0.0017019921879783027</v>
      </c>
      <c r="M2654" s="33">
        <v>0.11516609729517932</v>
      </c>
      <c r="N2654" s="33">
        <f>SUM(K2654:M2654)</f>
        <v>0.12201079969143738</v>
      </c>
      <c r="O2654" s="33">
        <f>SUM(C2654,G2654,K2654)</f>
        <v>0.0488190133343129</v>
      </c>
      <c r="P2654" s="33">
        <f aca="true" t="shared" si="124" ref="P2654:R2655">SUM(D2654,H2654,L2654)</f>
        <v>0.014895492781838885</v>
      </c>
      <c r="Q2654" s="33">
        <f t="shared" si="124"/>
        <v>0.1587015881178905</v>
      </c>
      <c r="R2654" s="33">
        <f t="shared" si="124"/>
        <v>0.2224160942340423</v>
      </c>
    </row>
    <row r="2655" spans="2:18" s="167" customFormat="1" ht="15.75" hidden="1">
      <c r="B2655" s="19" t="s">
        <v>53</v>
      </c>
      <c r="C2655" s="33">
        <v>0.00355066738986888</v>
      </c>
      <c r="D2655" s="33">
        <v>0.00399579049146307</v>
      </c>
      <c r="E2655" s="33">
        <v>0.005503608150174512</v>
      </c>
      <c r="F2655" s="33">
        <f>SUM(C2655:E2655)</f>
        <v>0.013050066031506461</v>
      </c>
      <c r="G2655" s="33">
        <v>0.04113409112347892</v>
      </c>
      <c r="H2655" s="33">
        <v>0.014977950193377984</v>
      </c>
      <c r="I2655" s="33">
        <v>0.03537696915385341</v>
      </c>
      <c r="J2655" s="33">
        <f>SUM(G2655:I2655)</f>
        <v>0.09148901047071031</v>
      </c>
      <c r="K2655" s="33">
        <v>0.006354058579379304</v>
      </c>
      <c r="L2655" s="33">
        <v>0.002271306952174323</v>
      </c>
      <c r="M2655" s="33">
        <v>0.11913086029619847</v>
      </c>
      <c r="N2655" s="33">
        <f>SUM(K2655:M2655)</f>
        <v>0.1277562258277521</v>
      </c>
      <c r="O2655" s="33">
        <f>SUM(C2655,G2655,K2655)</f>
        <v>0.051038817092727104</v>
      </c>
      <c r="P2655" s="33">
        <f t="shared" si="124"/>
        <v>0.021245047637015377</v>
      </c>
      <c r="Q2655" s="33">
        <f t="shared" si="124"/>
        <v>0.1600114376002264</v>
      </c>
      <c r="R2655" s="33">
        <f t="shared" si="124"/>
        <v>0.23229530232996887</v>
      </c>
    </row>
    <row r="2656" spans="2:18" s="167" customFormat="1" ht="15.75">
      <c r="B2656" s="45"/>
      <c r="C2656" s="32"/>
      <c r="D2656" s="32"/>
      <c r="E2656" s="32"/>
      <c r="F2656" s="32"/>
      <c r="G2656" s="32"/>
      <c r="H2656" s="32"/>
      <c r="I2656" s="32"/>
      <c r="J2656" s="32"/>
      <c r="K2656" s="32"/>
      <c r="L2656" s="32"/>
      <c r="M2656" s="32"/>
      <c r="N2656" s="32"/>
      <c r="O2656" s="32"/>
      <c r="P2656" s="32"/>
      <c r="Q2656" s="32"/>
      <c r="R2656" s="32"/>
    </row>
    <row r="2657" spans="2:18" s="167" customFormat="1" ht="15.75">
      <c r="B2657" s="45"/>
      <c r="C2657" s="32"/>
      <c r="D2657" s="32"/>
      <c r="E2657" s="32"/>
      <c r="F2657" s="32"/>
      <c r="G2657" s="32"/>
      <c r="H2657" s="32"/>
      <c r="I2657" s="32"/>
      <c r="J2657" s="32"/>
      <c r="K2657" s="32"/>
      <c r="L2657" s="32"/>
      <c r="M2657" s="32"/>
      <c r="N2657" s="32"/>
      <c r="O2657" s="32"/>
      <c r="P2657" s="32"/>
      <c r="Q2657" s="32"/>
      <c r="R2657" s="32"/>
    </row>
    <row r="2658" spans="2:18" s="167" customFormat="1" ht="15.75">
      <c r="B2658" s="45"/>
      <c r="C2658" s="32"/>
      <c r="D2658" s="32"/>
      <c r="E2658" s="32"/>
      <c r="F2658" s="32"/>
      <c r="G2658" s="32"/>
      <c r="H2658" s="32"/>
      <c r="I2658" s="32"/>
      <c r="J2658" s="32"/>
      <c r="K2658" s="32"/>
      <c r="L2658" s="32"/>
      <c r="M2658" s="32"/>
      <c r="N2658" s="32"/>
      <c r="O2658" s="32"/>
      <c r="P2658" s="32"/>
      <c r="Q2658" s="32"/>
      <c r="R2658" s="32"/>
    </row>
    <row r="2659" spans="2:18" s="167" customFormat="1" ht="15.75">
      <c r="B2659" s="45"/>
      <c r="C2659" s="32"/>
      <c r="D2659" s="32"/>
      <c r="E2659" s="32"/>
      <c r="F2659" s="32"/>
      <c r="G2659" s="32"/>
      <c r="H2659" s="32"/>
      <c r="I2659" s="32"/>
      <c r="J2659" s="32"/>
      <c r="K2659" s="32"/>
      <c r="L2659" s="32"/>
      <c r="M2659" s="32"/>
      <c r="N2659" s="32"/>
      <c r="O2659" s="32"/>
      <c r="P2659" s="32"/>
      <c r="Q2659" s="32"/>
      <c r="R2659" s="32"/>
    </row>
    <row r="2660" spans="2:18" s="167" customFormat="1" ht="15.75">
      <c r="B2660" s="45"/>
      <c r="C2660" s="32"/>
      <c r="D2660" s="32"/>
      <c r="E2660" s="32"/>
      <c r="F2660" s="32"/>
      <c r="G2660" s="32"/>
      <c r="H2660" s="32"/>
      <c r="I2660" s="32"/>
      <c r="J2660" s="32"/>
      <c r="K2660" s="32"/>
      <c r="L2660" s="32"/>
      <c r="M2660" s="32"/>
      <c r="N2660" s="32"/>
      <c r="O2660" s="32"/>
      <c r="P2660" s="32"/>
      <c r="Q2660" s="32"/>
      <c r="R2660" s="32"/>
    </row>
    <row r="2661" spans="2:18" s="167" customFormat="1" ht="15.75">
      <c r="B2661" s="45"/>
      <c r="C2661" s="32"/>
      <c r="D2661" s="32"/>
      <c r="E2661" s="32"/>
      <c r="F2661" s="32"/>
      <c r="G2661" s="32"/>
      <c r="H2661" s="32"/>
      <c r="I2661" s="32"/>
      <c r="J2661" s="32"/>
      <c r="K2661" s="32"/>
      <c r="L2661" s="32"/>
      <c r="M2661" s="32"/>
      <c r="N2661" s="32"/>
      <c r="O2661" s="32"/>
      <c r="P2661" s="32"/>
      <c r="Q2661" s="32"/>
      <c r="R2661" s="32"/>
    </row>
    <row r="2662" spans="2:18" s="167" customFormat="1" ht="15.75">
      <c r="B2662" s="45"/>
      <c r="C2662" s="32"/>
      <c r="D2662" s="32"/>
      <c r="E2662" s="32"/>
      <c r="F2662" s="32"/>
      <c r="G2662" s="32"/>
      <c r="H2662" s="32"/>
      <c r="I2662" s="32"/>
      <c r="J2662" s="32"/>
      <c r="K2662" s="32"/>
      <c r="L2662" s="32"/>
      <c r="M2662" s="32"/>
      <c r="N2662" s="32"/>
      <c r="O2662" s="32"/>
      <c r="P2662" s="32"/>
      <c r="Q2662" s="32"/>
      <c r="R2662" s="32"/>
    </row>
    <row r="2663" spans="2:18" s="167" customFormat="1" ht="15.75">
      <c r="B2663" s="45"/>
      <c r="C2663" s="32"/>
      <c r="D2663" s="32"/>
      <c r="E2663" s="32"/>
      <c r="F2663" s="32"/>
      <c r="G2663" s="32"/>
      <c r="H2663" s="32"/>
      <c r="I2663" s="32"/>
      <c r="J2663" s="32"/>
      <c r="K2663" s="32"/>
      <c r="L2663" s="32"/>
      <c r="M2663" s="32"/>
      <c r="N2663" s="32"/>
      <c r="O2663" s="32"/>
      <c r="P2663" s="32"/>
      <c r="Q2663" s="32"/>
      <c r="R2663" s="32"/>
    </row>
    <row r="2664" spans="2:18" s="167" customFormat="1" ht="15.75">
      <c r="B2664" s="45"/>
      <c r="C2664" s="32"/>
      <c r="D2664" s="32"/>
      <c r="E2664" s="32"/>
      <c r="F2664" s="32"/>
      <c r="G2664" s="32"/>
      <c r="H2664" s="32"/>
      <c r="I2664" s="32"/>
      <c r="J2664" s="32"/>
      <c r="K2664" s="32"/>
      <c r="L2664" s="32"/>
      <c r="M2664" s="32"/>
      <c r="N2664" s="32"/>
      <c r="O2664" s="32"/>
      <c r="P2664" s="32"/>
      <c r="Q2664" s="32"/>
      <c r="R2664" s="32"/>
    </row>
    <row r="2665" spans="2:18" s="167" customFormat="1" ht="15.75">
      <c r="B2665" s="45"/>
      <c r="C2665" s="32"/>
      <c r="D2665" s="32"/>
      <c r="E2665" s="32"/>
      <c r="F2665" s="32"/>
      <c r="G2665" s="32"/>
      <c r="H2665" s="32"/>
      <c r="I2665" s="32"/>
      <c r="J2665" s="32"/>
      <c r="K2665" s="32"/>
      <c r="L2665" s="32"/>
      <c r="M2665" s="32"/>
      <c r="N2665" s="32"/>
      <c r="O2665" s="32"/>
      <c r="P2665" s="32"/>
      <c r="Q2665" s="32"/>
      <c r="R2665" s="32"/>
    </row>
    <row r="2666" spans="2:18" s="167" customFormat="1" ht="15.75">
      <c r="B2666" s="45"/>
      <c r="C2666" s="32"/>
      <c r="D2666" s="32"/>
      <c r="E2666" s="32"/>
      <c r="F2666" s="32"/>
      <c r="G2666" s="32"/>
      <c r="H2666" s="32"/>
      <c r="I2666" s="32"/>
      <c r="J2666" s="32"/>
      <c r="K2666" s="32"/>
      <c r="L2666" s="32"/>
      <c r="M2666" s="32"/>
      <c r="N2666" s="32"/>
      <c r="O2666" s="32"/>
      <c r="P2666" s="32"/>
      <c r="Q2666" s="32"/>
      <c r="R2666" s="32"/>
    </row>
    <row r="2667" spans="2:18" s="167" customFormat="1" ht="15.75">
      <c r="B2667" s="45"/>
      <c r="C2667" s="32"/>
      <c r="D2667" s="32"/>
      <c r="E2667" s="32"/>
      <c r="F2667" s="32"/>
      <c r="G2667" s="32"/>
      <c r="H2667" s="32"/>
      <c r="I2667" s="32"/>
      <c r="J2667" s="32"/>
      <c r="K2667" s="32"/>
      <c r="L2667" s="32"/>
      <c r="M2667" s="32"/>
      <c r="N2667" s="32"/>
      <c r="O2667" s="32"/>
      <c r="P2667" s="32"/>
      <c r="Q2667" s="32"/>
      <c r="R2667" s="32"/>
    </row>
    <row r="2668" spans="2:18" s="167" customFormat="1" ht="15.75">
      <c r="B2668" s="45"/>
      <c r="C2668" s="32"/>
      <c r="D2668" s="32"/>
      <c r="E2668" s="32"/>
      <c r="F2668" s="32"/>
      <c r="G2668" s="32"/>
      <c r="H2668" s="32"/>
      <c r="I2668" s="32"/>
      <c r="J2668" s="32"/>
      <c r="K2668" s="32"/>
      <c r="L2668" s="32"/>
      <c r="M2668" s="32"/>
      <c r="N2668" s="32"/>
      <c r="O2668" s="32"/>
      <c r="P2668" s="32"/>
      <c r="Q2668" s="32"/>
      <c r="R2668" s="32"/>
    </row>
    <row r="2669" spans="2:18" s="167" customFormat="1" ht="15.75">
      <c r="B2669" s="45"/>
      <c r="C2669" s="32"/>
      <c r="D2669" s="32"/>
      <c r="E2669" s="32"/>
      <c r="F2669" s="32"/>
      <c r="G2669" s="32"/>
      <c r="H2669" s="32"/>
      <c r="I2669" s="32"/>
      <c r="J2669" s="32"/>
      <c r="K2669" s="32"/>
      <c r="L2669" s="32"/>
      <c r="M2669" s="32"/>
      <c r="N2669" s="32"/>
      <c r="O2669" s="32"/>
      <c r="P2669" s="32"/>
      <c r="Q2669" s="32"/>
      <c r="R2669" s="32"/>
    </row>
    <row r="2670" spans="2:18" s="167" customFormat="1" ht="15.75">
      <c r="B2670" s="45"/>
      <c r="C2670" s="32"/>
      <c r="D2670" s="32"/>
      <c r="E2670" s="32"/>
      <c r="F2670" s="32"/>
      <c r="G2670" s="32"/>
      <c r="H2670" s="32"/>
      <c r="I2670" s="32"/>
      <c r="J2670" s="32"/>
      <c r="K2670" s="32"/>
      <c r="L2670" s="32"/>
      <c r="M2670" s="32"/>
      <c r="N2670" s="32"/>
      <c r="O2670" s="32"/>
      <c r="P2670" s="32"/>
      <c r="Q2670" s="32"/>
      <c r="R2670" s="32"/>
    </row>
    <row r="2671" spans="2:18" s="167" customFormat="1" ht="15.75">
      <c r="B2671" s="45"/>
      <c r="C2671" s="32"/>
      <c r="D2671" s="32"/>
      <c r="E2671" s="32"/>
      <c r="F2671" s="32"/>
      <c r="G2671" s="32"/>
      <c r="H2671" s="32"/>
      <c r="I2671" s="32"/>
      <c r="J2671" s="32"/>
      <c r="K2671" s="32"/>
      <c r="L2671" s="32"/>
      <c r="M2671" s="32"/>
      <c r="N2671" s="32"/>
      <c r="O2671" s="32"/>
      <c r="P2671" s="32"/>
      <c r="Q2671" s="32"/>
      <c r="R2671" s="32"/>
    </row>
    <row r="2672" spans="2:18" s="167" customFormat="1" ht="15.75">
      <c r="B2672" s="45"/>
      <c r="C2672" s="32"/>
      <c r="D2672" s="32"/>
      <c r="E2672" s="32"/>
      <c r="F2672" s="32"/>
      <c r="G2672" s="32"/>
      <c r="H2672" s="32"/>
      <c r="I2672" s="32"/>
      <c r="J2672" s="32"/>
      <c r="K2672" s="32"/>
      <c r="L2672" s="32"/>
      <c r="M2672" s="32"/>
      <c r="N2672" s="32"/>
      <c r="O2672" s="32"/>
      <c r="P2672" s="32"/>
      <c r="Q2672" s="32"/>
      <c r="R2672" s="32"/>
    </row>
    <row r="2673" spans="2:18" s="167" customFormat="1" ht="15.75">
      <c r="B2673" s="45"/>
      <c r="C2673" s="32"/>
      <c r="D2673" s="32"/>
      <c r="E2673" s="32"/>
      <c r="F2673" s="32"/>
      <c r="G2673" s="32"/>
      <c r="H2673" s="32"/>
      <c r="I2673" s="32"/>
      <c r="J2673" s="32"/>
      <c r="K2673" s="32"/>
      <c r="L2673" s="32"/>
      <c r="M2673" s="32"/>
      <c r="N2673" s="32"/>
      <c r="O2673" s="32"/>
      <c r="P2673" s="32"/>
      <c r="Q2673" s="32"/>
      <c r="R2673" s="32"/>
    </row>
    <row r="2674" spans="2:18" s="167" customFormat="1" ht="15.75">
      <c r="B2674" s="45"/>
      <c r="C2674" s="32"/>
      <c r="D2674" s="32"/>
      <c r="E2674" s="32"/>
      <c r="F2674" s="32"/>
      <c r="G2674" s="32"/>
      <c r="H2674" s="32"/>
      <c r="I2674" s="32"/>
      <c r="J2674" s="32"/>
      <c r="K2674" s="32"/>
      <c r="L2674" s="32"/>
      <c r="M2674" s="32"/>
      <c r="N2674" s="32"/>
      <c r="O2674" s="32"/>
      <c r="P2674" s="32"/>
      <c r="Q2674" s="32"/>
      <c r="R2674" s="32"/>
    </row>
    <row r="2675" spans="2:18" s="167" customFormat="1" ht="15.75">
      <c r="B2675" s="45"/>
      <c r="C2675" s="32"/>
      <c r="D2675" s="32"/>
      <c r="E2675" s="32"/>
      <c r="F2675" s="32"/>
      <c r="G2675" s="32"/>
      <c r="H2675" s="32"/>
      <c r="I2675" s="32"/>
      <c r="J2675" s="32"/>
      <c r="K2675" s="32"/>
      <c r="L2675" s="32"/>
      <c r="M2675" s="32"/>
      <c r="N2675" s="32"/>
      <c r="O2675" s="32"/>
      <c r="P2675" s="32"/>
      <c r="Q2675" s="32"/>
      <c r="R2675" s="32"/>
    </row>
    <row r="2676" spans="2:18" s="167" customFormat="1" ht="15.75">
      <c r="B2676" s="45"/>
      <c r="C2676" s="32"/>
      <c r="D2676" s="32"/>
      <c r="E2676" s="32"/>
      <c r="F2676" s="32"/>
      <c r="G2676" s="32"/>
      <c r="H2676" s="32"/>
      <c r="I2676" s="32"/>
      <c r="J2676" s="32"/>
      <c r="K2676" s="32"/>
      <c r="L2676" s="32"/>
      <c r="M2676" s="32"/>
      <c r="N2676" s="32"/>
      <c r="O2676" s="32"/>
      <c r="P2676" s="32"/>
      <c r="Q2676" s="32"/>
      <c r="R2676" s="32"/>
    </row>
    <row r="2677" spans="2:18" s="167" customFormat="1" ht="15.75">
      <c r="B2677" s="45"/>
      <c r="C2677" s="32"/>
      <c r="D2677" s="32"/>
      <c r="E2677" s="32"/>
      <c r="F2677" s="32"/>
      <c r="G2677" s="32"/>
      <c r="H2677" s="32"/>
      <c r="I2677" s="32"/>
      <c r="J2677" s="32"/>
      <c r="K2677" s="32"/>
      <c r="L2677" s="32"/>
      <c r="M2677" s="32"/>
      <c r="N2677" s="32"/>
      <c r="O2677" s="32"/>
      <c r="P2677" s="32"/>
      <c r="Q2677" s="32"/>
      <c r="R2677" s="32"/>
    </row>
    <row r="2678" spans="2:18" s="237" customFormat="1" ht="15.75" customHeight="1">
      <c r="B2678" s="349" t="s">
        <v>558</v>
      </c>
      <c r="C2678" s="350"/>
      <c r="D2678" s="350"/>
      <c r="E2678" s="350"/>
      <c r="F2678" s="350"/>
      <c r="G2678" s="350"/>
      <c r="H2678" s="350"/>
      <c r="I2678" s="350"/>
      <c r="J2678" s="350"/>
      <c r="K2678" s="351"/>
      <c r="L2678" s="351"/>
      <c r="M2678" s="351"/>
      <c r="N2678" s="351"/>
      <c r="O2678" s="351"/>
      <c r="P2678" s="351"/>
      <c r="Q2678" s="351"/>
      <c r="R2678" s="334"/>
    </row>
    <row r="2679" spans="1:20" s="191" customFormat="1" ht="15.75">
      <c r="A2679" s="235"/>
      <c r="B2679" s="238"/>
      <c r="C2679" s="239"/>
      <c r="D2679" s="239"/>
      <c r="E2679" s="239"/>
      <c r="F2679" s="239"/>
      <c r="G2679" s="239"/>
      <c r="H2679" s="239"/>
      <c r="I2679" s="239"/>
      <c r="J2679" s="239"/>
      <c r="K2679" s="239"/>
      <c r="L2679" s="239"/>
      <c r="M2679" s="239"/>
      <c r="T2679" s="39"/>
    </row>
    <row r="2680" spans="2:10" s="166" customFormat="1" ht="15.75" hidden="1">
      <c r="B2680" s="409" t="s">
        <v>377</v>
      </c>
      <c r="C2680" s="409"/>
      <c r="D2680" s="409"/>
      <c r="E2680" s="409"/>
      <c r="F2680" s="409"/>
      <c r="G2680" s="409"/>
      <c r="H2680" s="409"/>
      <c r="I2680" s="409"/>
      <c r="J2680" s="191"/>
    </row>
    <row r="2681" spans="2:10" s="166" customFormat="1" ht="15.75" hidden="1">
      <c r="B2681" s="247" t="s">
        <v>378</v>
      </c>
      <c r="C2681" s="248" t="s">
        <v>379</v>
      </c>
      <c r="D2681" s="248" t="s">
        <v>380</v>
      </c>
      <c r="E2681" s="248" t="s">
        <v>381</v>
      </c>
      <c r="F2681" s="248" t="s">
        <v>382</v>
      </c>
      <c r="G2681" s="248" t="s">
        <v>382</v>
      </c>
      <c r="H2681" s="248" t="s">
        <v>382</v>
      </c>
      <c r="I2681" s="248" t="s">
        <v>383</v>
      </c>
      <c r="J2681" s="191"/>
    </row>
    <row r="2682" spans="2:10" s="166" customFormat="1" ht="15.75" hidden="1">
      <c r="B2682" s="249" t="s">
        <v>365</v>
      </c>
      <c r="C2682" s="250" t="s">
        <v>384</v>
      </c>
      <c r="D2682" s="250" t="s">
        <v>385</v>
      </c>
      <c r="E2682" s="250" t="s">
        <v>386</v>
      </c>
      <c r="F2682" s="250" t="s">
        <v>387</v>
      </c>
      <c r="G2682" s="250" t="s">
        <v>388</v>
      </c>
      <c r="H2682" s="257" t="s">
        <v>389</v>
      </c>
      <c r="I2682" s="257" t="s">
        <v>389</v>
      </c>
      <c r="J2682" s="191"/>
    </row>
    <row r="2683" spans="2:10" s="166" customFormat="1" ht="15.75" hidden="1">
      <c r="B2683" s="249"/>
      <c r="C2683" s="250" t="s">
        <v>390</v>
      </c>
      <c r="D2683" s="250" t="s">
        <v>391</v>
      </c>
      <c r="E2683" s="250"/>
      <c r="F2683" s="250" t="s">
        <v>392</v>
      </c>
      <c r="G2683" s="250"/>
      <c r="H2683" s="257" t="s">
        <v>392</v>
      </c>
      <c r="I2683" s="257" t="s">
        <v>392</v>
      </c>
      <c r="J2683" s="191"/>
    </row>
    <row r="2684" spans="2:10" s="166" customFormat="1" ht="15.75" hidden="1">
      <c r="B2684" s="251"/>
      <c r="C2684" s="252"/>
      <c r="D2684" s="253"/>
      <c r="E2684" s="253"/>
      <c r="F2684" s="253"/>
      <c r="G2684" s="253"/>
      <c r="H2684" s="258"/>
      <c r="I2684" s="257"/>
      <c r="J2684" s="191"/>
    </row>
    <row r="2685" spans="2:9" s="166" customFormat="1" ht="15.75" hidden="1">
      <c r="B2685" s="248" t="s">
        <v>375</v>
      </c>
      <c r="C2685" s="254" t="s">
        <v>393</v>
      </c>
      <c r="D2685" s="255"/>
      <c r="E2685" s="255"/>
      <c r="F2685" s="255">
        <v>9</v>
      </c>
      <c r="G2685" s="255">
        <v>0</v>
      </c>
      <c r="H2685" s="258">
        <v>66</v>
      </c>
      <c r="I2685" s="220">
        <f aca="true" t="shared" si="125" ref="I2685:I2724">H2685/25922</f>
        <v>0.0025460998379754646</v>
      </c>
    </row>
    <row r="2686" spans="2:9" s="166" customFormat="1" ht="15.75" hidden="1">
      <c r="B2686" s="256"/>
      <c r="C2686" s="254" t="s">
        <v>394</v>
      </c>
      <c r="D2686" s="255"/>
      <c r="E2686" s="255"/>
      <c r="F2686" s="255">
        <v>7</v>
      </c>
      <c r="G2686" s="255">
        <v>0</v>
      </c>
      <c r="H2686" s="258">
        <v>23</v>
      </c>
      <c r="I2686" s="220">
        <f t="shared" si="125"/>
        <v>0.0008872772162641771</v>
      </c>
    </row>
    <row r="2687" spans="2:9" s="166" customFormat="1" ht="15.75" hidden="1">
      <c r="B2687" s="250"/>
      <c r="C2687" s="254" t="s">
        <v>395</v>
      </c>
      <c r="D2687" s="255"/>
      <c r="E2687" s="255"/>
      <c r="F2687" s="255">
        <v>27</v>
      </c>
      <c r="G2687" s="255">
        <v>6</v>
      </c>
      <c r="H2687" s="258">
        <v>274</v>
      </c>
      <c r="I2687" s="220">
        <f t="shared" si="125"/>
        <v>0.010570172054625415</v>
      </c>
    </row>
    <row r="2688" spans="2:9" s="166" customFormat="1" ht="15.75" hidden="1">
      <c r="B2688" s="250"/>
      <c r="C2688" s="254" t="s">
        <v>396</v>
      </c>
      <c r="D2688" s="255"/>
      <c r="E2688" s="255"/>
      <c r="F2688" s="255">
        <v>6</v>
      </c>
      <c r="G2688" s="255">
        <v>1</v>
      </c>
      <c r="H2688" s="258">
        <v>288</v>
      </c>
      <c r="I2688" s="220">
        <f t="shared" si="125"/>
        <v>0.011110253838438392</v>
      </c>
    </row>
    <row r="2689" spans="2:9" s="166" customFormat="1" ht="15.75" hidden="1">
      <c r="B2689" s="250"/>
      <c r="C2689" s="254" t="s">
        <v>397</v>
      </c>
      <c r="D2689" s="255"/>
      <c r="E2689" s="255"/>
      <c r="F2689" s="255">
        <v>37</v>
      </c>
      <c r="G2689" s="255">
        <v>4</v>
      </c>
      <c r="H2689" s="258">
        <v>320</v>
      </c>
      <c r="I2689" s="220">
        <f t="shared" si="125"/>
        <v>0.012344726487153769</v>
      </c>
    </row>
    <row r="2690" spans="2:9" s="166" customFormat="1" ht="15.75" hidden="1">
      <c r="B2690" s="250"/>
      <c r="C2690" s="254" t="s">
        <v>398</v>
      </c>
      <c r="D2690" s="255"/>
      <c r="E2690" s="255"/>
      <c r="F2690" s="255">
        <v>47</v>
      </c>
      <c r="G2690" s="255">
        <v>3</v>
      </c>
      <c r="H2690" s="258">
        <v>994</v>
      </c>
      <c r="I2690" s="220">
        <f t="shared" si="125"/>
        <v>0.0383458066507214</v>
      </c>
    </row>
    <row r="2691" spans="2:9" s="166" customFormat="1" ht="15.75" hidden="1">
      <c r="B2691" s="250"/>
      <c r="C2691" s="254" t="s">
        <v>399</v>
      </c>
      <c r="D2691" s="255"/>
      <c r="E2691" s="255"/>
      <c r="F2691" s="255">
        <v>19</v>
      </c>
      <c r="G2691" s="255">
        <v>6</v>
      </c>
      <c r="H2691" s="258">
        <v>696</v>
      </c>
      <c r="I2691" s="220">
        <f t="shared" si="125"/>
        <v>0.02684978010955945</v>
      </c>
    </row>
    <row r="2692" spans="2:9" s="166" customFormat="1" ht="15.75" hidden="1">
      <c r="B2692" s="250"/>
      <c r="C2692" s="254" t="s">
        <v>400</v>
      </c>
      <c r="D2692" s="255"/>
      <c r="E2692" s="255"/>
      <c r="F2692" s="255">
        <v>0</v>
      </c>
      <c r="G2692" s="255">
        <v>0</v>
      </c>
      <c r="H2692" s="258">
        <v>8</v>
      </c>
      <c r="I2692" s="220">
        <f t="shared" si="125"/>
        <v>0.0003086181621788442</v>
      </c>
    </row>
    <row r="2693" spans="2:9" s="166" customFormat="1" ht="15.75" hidden="1">
      <c r="B2693" s="250"/>
      <c r="C2693" s="254" t="s">
        <v>401</v>
      </c>
      <c r="D2693" s="255"/>
      <c r="E2693" s="255"/>
      <c r="F2693" s="255">
        <v>1</v>
      </c>
      <c r="G2693" s="255">
        <v>0</v>
      </c>
      <c r="H2693" s="258">
        <v>67</v>
      </c>
      <c r="I2693" s="220">
        <f t="shared" si="125"/>
        <v>0.0025846771082478205</v>
      </c>
    </row>
    <row r="2694" spans="2:9" s="166" customFormat="1" ht="15.75" hidden="1">
      <c r="B2694" s="250"/>
      <c r="C2694" s="254" t="s">
        <v>402</v>
      </c>
      <c r="D2694" s="255"/>
      <c r="E2694" s="255"/>
      <c r="F2694" s="255">
        <v>107</v>
      </c>
      <c r="G2694" s="255">
        <v>4</v>
      </c>
      <c r="H2694" s="258">
        <v>978</v>
      </c>
      <c r="I2694" s="220">
        <f t="shared" si="125"/>
        <v>0.03772857032636371</v>
      </c>
    </row>
    <row r="2695" spans="2:9" s="166" customFormat="1" ht="15.75" hidden="1">
      <c r="B2695" s="250"/>
      <c r="C2695" s="254" t="s">
        <v>403</v>
      </c>
      <c r="D2695" s="255"/>
      <c r="E2695" s="255"/>
      <c r="F2695" s="255">
        <v>150</v>
      </c>
      <c r="G2695" s="255">
        <v>10</v>
      </c>
      <c r="H2695" s="258">
        <v>1014</v>
      </c>
      <c r="I2695" s="220">
        <f t="shared" si="125"/>
        <v>0.03911735205616851</v>
      </c>
    </row>
    <row r="2696" spans="2:9" s="166" customFormat="1" ht="15.75" hidden="1">
      <c r="B2696" s="250"/>
      <c r="C2696" s="254" t="s">
        <v>404</v>
      </c>
      <c r="D2696" s="255"/>
      <c r="E2696" s="255"/>
      <c r="F2696" s="255">
        <v>11</v>
      </c>
      <c r="G2696" s="255">
        <v>1</v>
      </c>
      <c r="H2696" s="258">
        <v>90</v>
      </c>
      <c r="I2696" s="220">
        <f t="shared" si="125"/>
        <v>0.0034719543245119973</v>
      </c>
    </row>
    <row r="2697" spans="2:9" s="166" customFormat="1" ht="15.75" hidden="1">
      <c r="B2697" s="250"/>
      <c r="C2697" s="254" t="s">
        <v>405</v>
      </c>
      <c r="D2697" s="255"/>
      <c r="E2697" s="255"/>
      <c r="F2697" s="255">
        <v>0</v>
      </c>
      <c r="G2697" s="255">
        <v>0</v>
      </c>
      <c r="H2697" s="258">
        <v>9</v>
      </c>
      <c r="I2697" s="220">
        <f t="shared" si="125"/>
        <v>0.00034719543245119975</v>
      </c>
    </row>
    <row r="2698" spans="2:9" s="166" customFormat="1" ht="15.75" hidden="1">
      <c r="B2698" s="250"/>
      <c r="C2698" s="254" t="s">
        <v>406</v>
      </c>
      <c r="D2698" s="255"/>
      <c r="E2698" s="255"/>
      <c r="F2698" s="255">
        <v>1</v>
      </c>
      <c r="G2698" s="255">
        <v>0</v>
      </c>
      <c r="H2698" s="258">
        <v>2</v>
      </c>
      <c r="I2698" s="220">
        <f t="shared" si="125"/>
        <v>7.715454054471106E-05</v>
      </c>
    </row>
    <row r="2699" spans="2:9" s="166" customFormat="1" ht="15.75" hidden="1">
      <c r="B2699" s="250"/>
      <c r="C2699" s="254" t="s">
        <v>407</v>
      </c>
      <c r="D2699" s="255"/>
      <c r="E2699" s="255"/>
      <c r="F2699" s="255">
        <v>10</v>
      </c>
      <c r="G2699" s="255">
        <v>0</v>
      </c>
      <c r="H2699" s="258">
        <v>30</v>
      </c>
      <c r="I2699" s="220">
        <f t="shared" si="125"/>
        <v>0.0011573181081706658</v>
      </c>
    </row>
    <row r="2700" spans="2:9" s="166" customFormat="1" ht="15.75" hidden="1">
      <c r="B2700" s="250"/>
      <c r="C2700" s="254" t="s">
        <v>408</v>
      </c>
      <c r="D2700" s="255"/>
      <c r="E2700" s="255"/>
      <c r="F2700" s="255">
        <v>0</v>
      </c>
      <c r="G2700" s="255">
        <v>0</v>
      </c>
      <c r="H2700" s="258">
        <v>3</v>
      </c>
      <c r="I2700" s="220">
        <f t="shared" si="125"/>
        <v>0.00011573181081706658</v>
      </c>
    </row>
    <row r="2701" spans="2:9" s="166" customFormat="1" ht="15.75" hidden="1">
      <c r="B2701" s="250"/>
      <c r="C2701" s="254" t="s">
        <v>409</v>
      </c>
      <c r="D2701" s="255"/>
      <c r="E2701" s="255"/>
      <c r="F2701" s="255">
        <v>56</v>
      </c>
      <c r="G2701" s="255">
        <v>13</v>
      </c>
      <c r="H2701" s="258">
        <v>3567</v>
      </c>
      <c r="I2701" s="220">
        <f t="shared" si="125"/>
        <v>0.13760512306149217</v>
      </c>
    </row>
    <row r="2702" spans="2:9" s="166" customFormat="1" ht="15.75" hidden="1">
      <c r="B2702" s="250"/>
      <c r="C2702" s="254" t="s">
        <v>410</v>
      </c>
      <c r="D2702" s="255"/>
      <c r="E2702" s="255"/>
      <c r="F2702" s="255">
        <v>1</v>
      </c>
      <c r="G2702" s="255">
        <v>0</v>
      </c>
      <c r="H2702" s="258">
        <v>90</v>
      </c>
      <c r="I2702" s="220">
        <f t="shared" si="125"/>
        <v>0.0034719543245119973</v>
      </c>
    </row>
    <row r="2703" spans="2:9" s="166" customFormat="1" ht="15.75" hidden="1">
      <c r="B2703" s="250"/>
      <c r="C2703" s="254" t="s">
        <v>411</v>
      </c>
      <c r="D2703" s="255"/>
      <c r="E2703" s="255"/>
      <c r="F2703" s="255">
        <v>8</v>
      </c>
      <c r="G2703" s="255">
        <v>0</v>
      </c>
      <c r="H2703" s="258">
        <v>128</v>
      </c>
      <c r="I2703" s="220">
        <f t="shared" si="125"/>
        <v>0.004937890594861508</v>
      </c>
    </row>
    <row r="2704" spans="2:9" s="166" customFormat="1" ht="15.75" hidden="1">
      <c r="B2704" s="250"/>
      <c r="C2704" s="254" t="s">
        <v>412</v>
      </c>
      <c r="D2704" s="255"/>
      <c r="E2704" s="255"/>
      <c r="F2704" s="255">
        <v>55</v>
      </c>
      <c r="G2704" s="255">
        <v>6</v>
      </c>
      <c r="H2704" s="258">
        <v>2576</v>
      </c>
      <c r="I2704" s="220">
        <f t="shared" si="125"/>
        <v>0.09937504822158784</v>
      </c>
    </row>
    <row r="2705" spans="2:9" s="166" customFormat="1" ht="15.75" hidden="1">
      <c r="B2705" s="250"/>
      <c r="C2705" s="254" t="s">
        <v>413</v>
      </c>
      <c r="D2705" s="255"/>
      <c r="E2705" s="255"/>
      <c r="F2705" s="255">
        <v>137</v>
      </c>
      <c r="G2705" s="255">
        <v>6</v>
      </c>
      <c r="H2705" s="258">
        <v>942</v>
      </c>
      <c r="I2705" s="220">
        <f t="shared" si="125"/>
        <v>0.036339788596558904</v>
      </c>
    </row>
    <row r="2706" spans="2:9" s="166" customFormat="1" ht="15.75" hidden="1">
      <c r="B2706" s="250"/>
      <c r="C2706" s="254" t="s">
        <v>414</v>
      </c>
      <c r="D2706" s="255"/>
      <c r="E2706" s="255"/>
      <c r="F2706" s="255">
        <v>1</v>
      </c>
      <c r="G2706" s="255">
        <v>0</v>
      </c>
      <c r="H2706" s="258">
        <v>1</v>
      </c>
      <c r="I2706" s="220">
        <f t="shared" si="125"/>
        <v>3.857727027235553E-05</v>
      </c>
    </row>
    <row r="2707" spans="2:9" s="166" customFormat="1" ht="15.75" hidden="1">
      <c r="B2707" s="250"/>
      <c r="C2707" s="254" t="s">
        <v>415</v>
      </c>
      <c r="D2707" s="255"/>
      <c r="E2707" s="255"/>
      <c r="F2707" s="255">
        <v>0</v>
      </c>
      <c r="G2707" s="255">
        <v>0</v>
      </c>
      <c r="H2707" s="258">
        <v>5</v>
      </c>
      <c r="I2707" s="220">
        <f t="shared" si="125"/>
        <v>0.00019288635136177764</v>
      </c>
    </row>
    <row r="2708" spans="2:9" s="166" customFormat="1" ht="15.75" hidden="1">
      <c r="B2708" s="250"/>
      <c r="C2708" s="254" t="s">
        <v>416</v>
      </c>
      <c r="D2708" s="255"/>
      <c r="E2708" s="255"/>
      <c r="F2708" s="255">
        <v>1</v>
      </c>
      <c r="G2708" s="255">
        <v>1</v>
      </c>
      <c r="H2708" s="258">
        <v>4</v>
      </c>
      <c r="I2708" s="220">
        <f t="shared" si="125"/>
        <v>0.0001543090810894221</v>
      </c>
    </row>
    <row r="2709" spans="2:9" s="166" customFormat="1" ht="15.75" hidden="1">
      <c r="B2709" s="250"/>
      <c r="C2709" s="254" t="s">
        <v>417</v>
      </c>
      <c r="D2709" s="255"/>
      <c r="E2709" s="255"/>
      <c r="F2709" s="255">
        <v>1</v>
      </c>
      <c r="G2709" s="255">
        <v>0</v>
      </c>
      <c r="H2709" s="258">
        <v>1</v>
      </c>
      <c r="I2709" s="220">
        <f t="shared" si="125"/>
        <v>3.857727027235553E-05</v>
      </c>
    </row>
    <row r="2710" spans="2:9" s="166" customFormat="1" ht="15.75" hidden="1">
      <c r="B2710" s="250"/>
      <c r="C2710" s="254" t="s">
        <v>418</v>
      </c>
      <c r="D2710" s="255"/>
      <c r="E2710" s="255"/>
      <c r="F2710" s="255">
        <v>1</v>
      </c>
      <c r="G2710" s="255">
        <v>0</v>
      </c>
      <c r="H2710" s="258">
        <v>12</v>
      </c>
      <c r="I2710" s="220">
        <f t="shared" si="125"/>
        <v>0.00046292724326826634</v>
      </c>
    </row>
    <row r="2711" spans="2:9" s="166" customFormat="1" ht="15.75" hidden="1">
      <c r="B2711" s="250"/>
      <c r="C2711" s="254" t="s">
        <v>419</v>
      </c>
      <c r="D2711" s="255"/>
      <c r="E2711" s="255"/>
      <c r="F2711" s="255">
        <v>5</v>
      </c>
      <c r="G2711" s="255">
        <v>0</v>
      </c>
      <c r="H2711" s="258">
        <v>14</v>
      </c>
      <c r="I2711" s="220">
        <f t="shared" si="125"/>
        <v>0.0005400817838129774</v>
      </c>
    </row>
    <row r="2712" spans="2:9" s="166" customFormat="1" ht="15.75" hidden="1">
      <c r="B2712" s="250"/>
      <c r="C2712" s="254" t="s">
        <v>420</v>
      </c>
      <c r="D2712" s="255"/>
      <c r="E2712" s="255"/>
      <c r="F2712" s="255">
        <v>458</v>
      </c>
      <c r="G2712" s="255">
        <v>16</v>
      </c>
      <c r="H2712" s="258">
        <v>3180</v>
      </c>
      <c r="I2712" s="220">
        <f t="shared" si="125"/>
        <v>0.12267571946609059</v>
      </c>
    </row>
    <row r="2713" spans="2:9" s="166" customFormat="1" ht="15.75" hidden="1">
      <c r="B2713" s="250"/>
      <c r="C2713" s="254" t="s">
        <v>421</v>
      </c>
      <c r="D2713" s="255"/>
      <c r="E2713" s="255"/>
      <c r="F2713" s="255">
        <v>29</v>
      </c>
      <c r="G2713" s="255">
        <v>5</v>
      </c>
      <c r="H2713" s="258">
        <v>3303</v>
      </c>
      <c r="I2713" s="220">
        <f t="shared" si="125"/>
        <v>0.12742072370959032</v>
      </c>
    </row>
    <row r="2714" spans="2:9" s="166" customFormat="1" ht="15.75" hidden="1">
      <c r="B2714" s="250"/>
      <c r="C2714" s="254" t="s">
        <v>422</v>
      </c>
      <c r="D2714" s="255"/>
      <c r="E2714" s="255"/>
      <c r="F2714" s="255">
        <v>258</v>
      </c>
      <c r="G2714" s="255">
        <v>14</v>
      </c>
      <c r="H2714" s="258">
        <v>1978</v>
      </c>
      <c r="I2714" s="220">
        <f t="shared" si="125"/>
        <v>0.07630584059871924</v>
      </c>
    </row>
    <row r="2715" spans="2:9" s="166" customFormat="1" ht="15.75" hidden="1">
      <c r="B2715" s="250"/>
      <c r="C2715" s="254" t="s">
        <v>423</v>
      </c>
      <c r="D2715" s="255"/>
      <c r="E2715" s="255"/>
      <c r="F2715" s="255">
        <v>0</v>
      </c>
      <c r="G2715" s="255">
        <v>0</v>
      </c>
      <c r="H2715" s="258">
        <v>10</v>
      </c>
      <c r="I2715" s="220">
        <f t="shared" si="125"/>
        <v>0.0003857727027235553</v>
      </c>
    </row>
    <row r="2716" spans="2:9" s="166" customFormat="1" ht="15.75" hidden="1">
      <c r="B2716" s="250"/>
      <c r="C2716" s="254" t="s">
        <v>424</v>
      </c>
      <c r="D2716" s="255"/>
      <c r="E2716" s="255"/>
      <c r="F2716" s="255">
        <v>0</v>
      </c>
      <c r="G2716" s="255">
        <v>0</v>
      </c>
      <c r="H2716" s="258">
        <v>7</v>
      </c>
      <c r="I2716" s="220">
        <f t="shared" si="125"/>
        <v>0.0002700408919064887</v>
      </c>
    </row>
    <row r="2717" spans="2:9" s="166" customFormat="1" ht="15.75" hidden="1">
      <c r="B2717" s="250"/>
      <c r="C2717" s="254" t="s">
        <v>425</v>
      </c>
      <c r="D2717" s="255"/>
      <c r="E2717" s="255"/>
      <c r="F2717" s="255">
        <v>4</v>
      </c>
      <c r="G2717" s="255">
        <v>1</v>
      </c>
      <c r="H2717" s="258">
        <v>71</v>
      </c>
      <c r="I2717" s="220">
        <f t="shared" si="125"/>
        <v>0.0027389861893372426</v>
      </c>
    </row>
    <row r="2718" spans="2:9" s="166" customFormat="1" ht="15.75" hidden="1">
      <c r="B2718" s="250"/>
      <c r="C2718" s="254" t="s">
        <v>426</v>
      </c>
      <c r="D2718" s="255"/>
      <c r="E2718" s="255"/>
      <c r="F2718" s="255">
        <v>34</v>
      </c>
      <c r="G2718" s="255">
        <v>1</v>
      </c>
      <c r="H2718" s="258">
        <v>147</v>
      </c>
      <c r="I2718" s="220">
        <f t="shared" si="125"/>
        <v>0.005670858730036262</v>
      </c>
    </row>
    <row r="2719" spans="2:9" s="166" customFormat="1" ht="15.75" hidden="1">
      <c r="B2719" s="250"/>
      <c r="C2719" s="254" t="s">
        <v>427</v>
      </c>
      <c r="D2719" s="255"/>
      <c r="E2719" s="255"/>
      <c r="F2719" s="255">
        <v>0</v>
      </c>
      <c r="G2719" s="255">
        <v>0</v>
      </c>
      <c r="H2719" s="258">
        <v>6</v>
      </c>
      <c r="I2719" s="220">
        <f t="shared" si="125"/>
        <v>0.00023146362163413317</v>
      </c>
    </row>
    <row r="2720" spans="2:9" s="166" customFormat="1" ht="15.75" hidden="1">
      <c r="B2720" s="250"/>
      <c r="C2720" s="254" t="s">
        <v>428</v>
      </c>
      <c r="D2720" s="255"/>
      <c r="E2720" s="255"/>
      <c r="F2720" s="255">
        <v>0</v>
      </c>
      <c r="G2720" s="255">
        <v>0</v>
      </c>
      <c r="H2720" s="258">
        <v>6</v>
      </c>
      <c r="I2720" s="220">
        <f t="shared" si="125"/>
        <v>0.00023146362163413317</v>
      </c>
    </row>
    <row r="2721" spans="2:9" s="166" customFormat="1" ht="15.75" hidden="1">
      <c r="B2721" s="250"/>
      <c r="C2721" s="254" t="s">
        <v>429</v>
      </c>
      <c r="D2721" s="255"/>
      <c r="E2721" s="255"/>
      <c r="F2721" s="255">
        <v>2</v>
      </c>
      <c r="G2721" s="255">
        <v>1</v>
      </c>
      <c r="H2721" s="258">
        <v>20</v>
      </c>
      <c r="I2721" s="220">
        <f t="shared" si="125"/>
        <v>0.0007715454054471106</v>
      </c>
    </row>
    <row r="2722" spans="2:9" s="166" customFormat="1" ht="15.75" hidden="1">
      <c r="B2722" s="250"/>
      <c r="C2722" s="254" t="s">
        <v>430</v>
      </c>
      <c r="D2722" s="255"/>
      <c r="E2722" s="255"/>
      <c r="F2722" s="255">
        <v>8</v>
      </c>
      <c r="G2722" s="255">
        <v>0</v>
      </c>
      <c r="H2722" s="258">
        <v>225</v>
      </c>
      <c r="I2722" s="220">
        <f t="shared" si="125"/>
        <v>0.008679885811279995</v>
      </c>
    </row>
    <row r="2723" spans="2:9" s="166" customFormat="1" ht="15.75" hidden="1">
      <c r="B2723" s="250"/>
      <c r="C2723" s="254" t="s">
        <v>431</v>
      </c>
      <c r="D2723" s="255"/>
      <c r="E2723" s="255"/>
      <c r="F2723" s="255">
        <v>475</v>
      </c>
      <c r="G2723" s="255">
        <v>39</v>
      </c>
      <c r="H2723" s="258">
        <v>4687</v>
      </c>
      <c r="I2723" s="220">
        <f t="shared" si="125"/>
        <v>0.18081166576653035</v>
      </c>
    </row>
    <row r="2724" spans="2:9" s="166" customFormat="1" ht="15.75" hidden="1">
      <c r="B2724" s="250"/>
      <c r="C2724" s="254" t="s">
        <v>432</v>
      </c>
      <c r="D2724" s="255"/>
      <c r="E2724" s="255"/>
      <c r="F2724" s="255">
        <v>8</v>
      </c>
      <c r="G2724" s="255">
        <v>1</v>
      </c>
      <c r="H2724" s="258">
        <v>80</v>
      </c>
      <c r="I2724" s="220">
        <f t="shared" si="125"/>
        <v>0.0030861816217884423</v>
      </c>
    </row>
    <row r="2725" spans="2:9" s="166" customFormat="1" ht="15.75" hidden="1">
      <c r="B2725" s="250"/>
      <c r="C2725" s="254" t="s">
        <v>433</v>
      </c>
      <c r="D2725" s="255">
        <v>137416</v>
      </c>
      <c r="E2725" s="255"/>
      <c r="F2725" s="255">
        <v>6000</v>
      </c>
      <c r="G2725" s="255">
        <v>2294</v>
      </c>
      <c r="H2725" s="259"/>
      <c r="I2725" s="220"/>
    </row>
    <row r="2726" spans="2:10" s="166" customFormat="1" ht="15.75" hidden="1">
      <c r="B2726" s="252"/>
      <c r="C2726" s="254" t="s">
        <v>365</v>
      </c>
      <c r="D2726" s="255">
        <v>163338</v>
      </c>
      <c r="E2726" s="255">
        <v>82826</v>
      </c>
      <c r="F2726" s="255">
        <v>7974</v>
      </c>
      <c r="G2726" s="255">
        <v>2433</v>
      </c>
      <c r="H2726" s="258">
        <v>25922</v>
      </c>
      <c r="I2726" s="257"/>
      <c r="J2726" s="221"/>
    </row>
    <row r="2727" spans="6:8" s="166" customFormat="1" ht="12.75" hidden="1">
      <c r="F2727" s="174"/>
      <c r="G2727" s="174"/>
      <c r="H2727" s="174"/>
    </row>
    <row r="2728" spans="1:22" s="191" customFormat="1" ht="99.75" customHeight="1">
      <c r="A2728" s="281"/>
      <c r="B2728" s="359" t="s">
        <v>684</v>
      </c>
      <c r="C2728" s="348"/>
      <c r="D2728" s="348"/>
      <c r="E2728" s="348"/>
      <c r="F2728" s="348"/>
      <c r="G2728" s="348"/>
      <c r="H2728" s="348"/>
      <c r="I2728" s="348"/>
      <c r="J2728" s="348"/>
      <c r="K2728" s="348"/>
      <c r="L2728" s="348"/>
      <c r="M2728" s="348"/>
      <c r="N2728" s="334"/>
      <c r="O2728" s="334"/>
      <c r="P2728" s="334"/>
      <c r="Q2728" s="334"/>
      <c r="R2728" s="334"/>
      <c r="S2728" s="334"/>
      <c r="T2728" s="334"/>
      <c r="U2728" s="334"/>
      <c r="V2728" s="334"/>
    </row>
    <row r="2729" s="282" customFormat="1" ht="12.75"/>
    <row r="2730" spans="2:26" s="2" customFormat="1" ht="15.75">
      <c r="B2730" s="103" t="s">
        <v>519</v>
      </c>
      <c r="J2730" s="4"/>
      <c r="K2730" s="4"/>
      <c r="L2730" s="43"/>
      <c r="M2730" s="43"/>
      <c r="N2730" s="43"/>
      <c r="O2730" s="43"/>
      <c r="P2730" s="43"/>
      <c r="Q2730" s="43"/>
      <c r="R2730" s="43"/>
      <c r="S2730" s="43"/>
      <c r="U2730" s="22"/>
      <c r="V2730" s="22"/>
      <c r="W2730" s="22"/>
      <c r="X2730" s="22"/>
      <c r="Y2730" s="22"/>
      <c r="Z2730" s="22"/>
    </row>
    <row r="2731" spans="1:26" s="2" customFormat="1" ht="15.75" hidden="1">
      <c r="A2731" s="4"/>
      <c r="B2731" s="191" t="s">
        <v>434</v>
      </c>
      <c r="C2731" s="35"/>
      <c r="D2731" s="35"/>
      <c r="E2731" s="35"/>
      <c r="F2731" s="35"/>
      <c r="G2731" s="35"/>
      <c r="H2731" s="35"/>
      <c r="I2731" s="35"/>
      <c r="J2731" s="4"/>
      <c r="K2731" s="4"/>
      <c r="U2731" s="22"/>
      <c r="V2731" s="22"/>
      <c r="W2731" s="22"/>
      <c r="X2731" s="22"/>
      <c r="Y2731" s="22"/>
      <c r="Z2731" s="22"/>
    </row>
    <row r="2732" spans="1:26" s="2" customFormat="1" ht="63" hidden="1">
      <c r="A2732" s="20"/>
      <c r="B2732" s="3"/>
      <c r="C2732" s="15" t="s">
        <v>150</v>
      </c>
      <c r="D2732" s="15" t="s">
        <v>151</v>
      </c>
      <c r="E2732" s="15" t="s">
        <v>152</v>
      </c>
      <c r="F2732" s="15" t="s">
        <v>153</v>
      </c>
      <c r="G2732" s="15" t="s">
        <v>146</v>
      </c>
      <c r="H2732" s="15" t="s">
        <v>154</v>
      </c>
      <c r="I2732" s="15" t="s">
        <v>58</v>
      </c>
      <c r="K2732" s="4"/>
      <c r="U2732" s="22"/>
      <c r="V2732" s="22"/>
      <c r="W2732" s="22"/>
      <c r="X2732" s="22"/>
      <c r="Y2732" s="22"/>
      <c r="Z2732" s="22"/>
    </row>
    <row r="2733" spans="1:26" s="2" customFormat="1" ht="15.75" hidden="1">
      <c r="A2733" s="4"/>
      <c r="B2733" s="3" t="s">
        <v>353</v>
      </c>
      <c r="C2733" s="34">
        <v>0.127</v>
      </c>
      <c r="D2733" s="34">
        <v>0.181</v>
      </c>
      <c r="E2733" s="34">
        <v>0.138</v>
      </c>
      <c r="F2733" s="34">
        <v>0.076</v>
      </c>
      <c r="G2733" s="34">
        <v>0.123</v>
      </c>
      <c r="H2733" s="34">
        <v>0.099</v>
      </c>
      <c r="I2733" s="34">
        <f>1-SUM(C2733:H2733)</f>
        <v>0.256</v>
      </c>
      <c r="K2733" s="4"/>
      <c r="U2733" s="22"/>
      <c r="V2733" s="22"/>
      <c r="W2733" s="22"/>
      <c r="X2733" s="22"/>
      <c r="Y2733" s="22"/>
      <c r="Z2733" s="22"/>
    </row>
    <row r="2734" spans="21:26" ht="15.75">
      <c r="U2734" s="22"/>
      <c r="V2734" s="22"/>
      <c r="W2734" s="22"/>
      <c r="X2734" s="22"/>
      <c r="Y2734" s="22"/>
      <c r="Z2734" s="22"/>
    </row>
    <row r="2735" spans="21:26" ht="15.75">
      <c r="U2735" s="22"/>
      <c r="V2735" s="22"/>
      <c r="W2735" s="22"/>
      <c r="X2735" s="22"/>
      <c r="Y2735" s="22"/>
      <c r="Z2735" s="22"/>
    </row>
    <row r="2736" spans="21:26" ht="15.75">
      <c r="U2736" s="22"/>
      <c r="V2736" s="22"/>
      <c r="W2736" s="22"/>
      <c r="X2736" s="22"/>
      <c r="Y2736" s="22"/>
      <c r="Z2736" s="22"/>
    </row>
    <row r="2737" spans="21:26" ht="15.75">
      <c r="U2737" s="22"/>
      <c r="V2737" s="22"/>
      <c r="W2737" s="22"/>
      <c r="X2737" s="22"/>
      <c r="Y2737" s="22"/>
      <c r="Z2737" s="22"/>
    </row>
    <row r="2738" spans="21:26" ht="15.75">
      <c r="U2738" s="22"/>
      <c r="V2738" s="22"/>
      <c r="W2738" s="22"/>
      <c r="X2738" s="22"/>
      <c r="Y2738" s="22"/>
      <c r="Z2738" s="22"/>
    </row>
    <row r="2739" spans="21:26" ht="15.75">
      <c r="U2739" s="22"/>
      <c r="V2739" s="22"/>
      <c r="W2739" s="22"/>
      <c r="X2739" s="22"/>
      <c r="Y2739" s="22"/>
      <c r="Z2739" s="22"/>
    </row>
    <row r="2740" spans="21:26" ht="15.75">
      <c r="U2740" s="22"/>
      <c r="V2740" s="22"/>
      <c r="W2740" s="22"/>
      <c r="X2740" s="22"/>
      <c r="Y2740" s="22"/>
      <c r="Z2740" s="22"/>
    </row>
    <row r="2741" spans="21:26" ht="15.75">
      <c r="U2741" s="22"/>
      <c r="V2741" s="22"/>
      <c r="W2741" s="22"/>
      <c r="X2741" s="22"/>
      <c r="Y2741" s="22"/>
      <c r="Z2741" s="22"/>
    </row>
    <row r="2742" spans="14:26" ht="15.75">
      <c r="N2742" s="100"/>
      <c r="U2742" s="22"/>
      <c r="V2742" s="22"/>
      <c r="W2742" s="22"/>
      <c r="X2742" s="22"/>
      <c r="Y2742" s="22"/>
      <c r="Z2742" s="22"/>
    </row>
    <row r="2743" spans="21:26" ht="15.75">
      <c r="U2743" s="22"/>
      <c r="V2743" s="22"/>
      <c r="W2743" s="22"/>
      <c r="X2743" s="22"/>
      <c r="Y2743" s="22"/>
      <c r="Z2743" s="22"/>
    </row>
    <row r="2744" spans="21:26" ht="15.75">
      <c r="U2744" s="22"/>
      <c r="V2744" s="22"/>
      <c r="W2744" s="22"/>
      <c r="X2744" s="22"/>
      <c r="Y2744" s="22"/>
      <c r="Z2744" s="22"/>
    </row>
    <row r="2745" spans="21:26" ht="15.75">
      <c r="U2745" s="22"/>
      <c r="V2745" s="22"/>
      <c r="W2745" s="22"/>
      <c r="X2745" s="22"/>
      <c r="Y2745" s="22"/>
      <c r="Z2745" s="22"/>
    </row>
    <row r="2746" spans="21:26" ht="15.75">
      <c r="U2746" s="22"/>
      <c r="V2746" s="22"/>
      <c r="W2746" s="22"/>
      <c r="X2746" s="22"/>
      <c r="Y2746" s="22"/>
      <c r="Z2746" s="22"/>
    </row>
    <row r="2747" spans="21:26" ht="15.75">
      <c r="U2747" s="22"/>
      <c r="V2747" s="22"/>
      <c r="W2747" s="22"/>
      <c r="X2747" s="22"/>
      <c r="Y2747" s="22"/>
      <c r="Z2747" s="22"/>
    </row>
    <row r="2748" spans="2:26" s="2" customFormat="1" ht="15.75">
      <c r="B2748" s="1"/>
      <c r="C2748" s="1"/>
      <c r="D2748" s="1"/>
      <c r="E2748" s="1"/>
      <c r="F2748" s="1"/>
      <c r="G2748" s="1"/>
      <c r="H2748" s="1"/>
      <c r="I2748" s="1"/>
      <c r="J2748" s="13"/>
      <c r="U2748" s="22"/>
      <c r="V2748" s="22"/>
      <c r="W2748" s="22"/>
      <c r="X2748" s="22"/>
      <c r="Y2748" s="22"/>
      <c r="Z2748" s="22"/>
    </row>
    <row r="2749" spans="2:26" s="2" customFormat="1" ht="15.75">
      <c r="B2749" s="22"/>
      <c r="C2749" s="7"/>
      <c r="D2749" s="23"/>
      <c r="E2749" s="23"/>
      <c r="F2749" s="23"/>
      <c r="G2749" s="7"/>
      <c r="H2749" s="7"/>
      <c r="I2749" s="7"/>
      <c r="J2749" s="13"/>
      <c r="U2749" s="22"/>
      <c r="V2749" s="22"/>
      <c r="W2749" s="22"/>
      <c r="X2749" s="22"/>
      <c r="Y2749" s="22"/>
      <c r="Z2749" s="22"/>
    </row>
    <row r="2750" spans="2:26" s="2" customFormat="1" ht="15.75">
      <c r="B2750" s="22"/>
      <c r="C2750" s="7"/>
      <c r="D2750" s="23"/>
      <c r="E2750" s="23"/>
      <c r="F2750" s="23"/>
      <c r="G2750" s="7"/>
      <c r="H2750" s="7"/>
      <c r="I2750" s="7"/>
      <c r="J2750" s="13"/>
      <c r="U2750" s="22"/>
      <c r="V2750" s="22"/>
      <c r="W2750" s="22"/>
      <c r="X2750" s="22"/>
      <c r="Y2750" s="22"/>
      <c r="Z2750" s="22"/>
    </row>
    <row r="2751" spans="2:26" s="2" customFormat="1" ht="15.75">
      <c r="B2751" s="22"/>
      <c r="C2751" s="7"/>
      <c r="D2751" s="23"/>
      <c r="E2751" s="23"/>
      <c r="F2751" s="23"/>
      <c r="G2751" s="7"/>
      <c r="H2751" s="7"/>
      <c r="I2751" s="7"/>
      <c r="J2751" s="13"/>
      <c r="U2751" s="22"/>
      <c r="V2751" s="22"/>
      <c r="W2751" s="22"/>
      <c r="X2751" s="22"/>
      <c r="Y2751" s="22"/>
      <c r="Z2751" s="22"/>
    </row>
    <row r="2752" spans="2:26" s="2" customFormat="1" ht="15.75">
      <c r="B2752" s="22"/>
      <c r="C2752" s="7"/>
      <c r="D2752" s="23"/>
      <c r="E2752" s="23"/>
      <c r="F2752" s="23"/>
      <c r="G2752" s="7"/>
      <c r="H2752" s="7"/>
      <c r="I2752" s="7"/>
      <c r="J2752" s="13"/>
      <c r="U2752" s="22"/>
      <c r="V2752" s="22"/>
      <c r="W2752" s="22"/>
      <c r="X2752" s="22"/>
      <c r="Y2752" s="22"/>
      <c r="Z2752" s="22"/>
    </row>
    <row r="2753" spans="2:26" s="2" customFormat="1" ht="15.75">
      <c r="B2753" s="22"/>
      <c r="C2753" s="7"/>
      <c r="D2753" s="23"/>
      <c r="E2753" s="23"/>
      <c r="F2753" s="23"/>
      <c r="G2753" s="7"/>
      <c r="H2753" s="7"/>
      <c r="I2753" s="7"/>
      <c r="J2753" s="13"/>
      <c r="U2753" s="22"/>
      <c r="V2753" s="22"/>
      <c r="W2753" s="22"/>
      <c r="X2753" s="22"/>
      <c r="Y2753" s="22"/>
      <c r="Z2753" s="22"/>
    </row>
    <row r="2754" spans="2:18" s="237" customFormat="1" ht="15.75" customHeight="1">
      <c r="B2754" s="349" t="s">
        <v>558</v>
      </c>
      <c r="C2754" s="350"/>
      <c r="D2754" s="350"/>
      <c r="E2754" s="350"/>
      <c r="F2754" s="350"/>
      <c r="G2754" s="350"/>
      <c r="H2754" s="350"/>
      <c r="I2754" s="350"/>
      <c r="J2754" s="350"/>
      <c r="K2754" s="351"/>
      <c r="L2754" s="351"/>
      <c r="M2754" s="351"/>
      <c r="N2754" s="351"/>
      <c r="O2754" s="351"/>
      <c r="P2754" s="351"/>
      <c r="Q2754" s="351"/>
      <c r="R2754" s="334"/>
    </row>
    <row r="2755" spans="3:26" s="2" customFormat="1" ht="15.75">
      <c r="C2755" s="7"/>
      <c r="D2755" s="23"/>
      <c r="E2755" s="23"/>
      <c r="F2755" s="23"/>
      <c r="G2755" s="7"/>
      <c r="H2755" s="7"/>
      <c r="I2755" s="7"/>
      <c r="J2755" s="13"/>
      <c r="U2755" s="22"/>
      <c r="V2755" s="22"/>
      <c r="W2755" s="22"/>
      <c r="X2755" s="22"/>
      <c r="Y2755" s="22"/>
      <c r="Z2755" s="22"/>
    </row>
    <row r="2756" spans="1:22" s="191" customFormat="1" ht="99.75" customHeight="1">
      <c r="A2756" s="281"/>
      <c r="B2756" s="359" t="s">
        <v>685</v>
      </c>
      <c r="C2756" s="348"/>
      <c r="D2756" s="348"/>
      <c r="E2756" s="348"/>
      <c r="F2756" s="348"/>
      <c r="G2756" s="348"/>
      <c r="H2756" s="348"/>
      <c r="I2756" s="348"/>
      <c r="J2756" s="348"/>
      <c r="K2756" s="348"/>
      <c r="L2756" s="348"/>
      <c r="M2756" s="348"/>
      <c r="N2756" s="334"/>
      <c r="O2756" s="334"/>
      <c r="P2756" s="334"/>
      <c r="Q2756" s="334"/>
      <c r="R2756" s="334"/>
      <c r="S2756" s="334"/>
      <c r="T2756" s="334"/>
      <c r="U2756" s="334"/>
      <c r="V2756" s="334"/>
    </row>
    <row r="2757" s="282" customFormat="1" ht="12.75"/>
    <row r="2758" spans="1:22" s="191" customFormat="1" ht="67.5" customHeight="1">
      <c r="A2758" s="281"/>
      <c r="B2758" s="359" t="s">
        <v>686</v>
      </c>
      <c r="C2758" s="348"/>
      <c r="D2758" s="348"/>
      <c r="E2758" s="348"/>
      <c r="F2758" s="348"/>
      <c r="G2758" s="348"/>
      <c r="H2758" s="348"/>
      <c r="I2758" s="348"/>
      <c r="J2758" s="348"/>
      <c r="K2758" s="348"/>
      <c r="L2758" s="348"/>
      <c r="M2758" s="348"/>
      <c r="N2758" s="334"/>
      <c r="O2758" s="334"/>
      <c r="P2758" s="334"/>
      <c r="Q2758" s="334"/>
      <c r="R2758" s="334"/>
      <c r="S2758" s="334"/>
      <c r="T2758" s="334"/>
      <c r="U2758" s="334"/>
      <c r="V2758" s="334"/>
    </row>
    <row r="2759" s="166" customFormat="1" ht="12.75"/>
    <row r="2760" spans="1:20" s="191" customFormat="1" ht="30.75" customHeight="1">
      <c r="A2760" s="235"/>
      <c r="B2760" s="371" t="s">
        <v>687</v>
      </c>
      <c r="C2760" s="372"/>
      <c r="D2760" s="372"/>
      <c r="E2760" s="372"/>
      <c r="F2760" s="372"/>
      <c r="G2760" s="372"/>
      <c r="H2760" s="372"/>
      <c r="I2760" s="372"/>
      <c r="J2760" s="372"/>
      <c r="K2760" s="372"/>
      <c r="L2760" s="372"/>
      <c r="M2760" s="372"/>
      <c r="T2760" s="39"/>
    </row>
    <row r="2761" spans="1:22" s="191" customFormat="1" ht="114" customHeight="1">
      <c r="A2761" s="235"/>
      <c r="B2761" s="359" t="s">
        <v>688</v>
      </c>
      <c r="C2761" s="348"/>
      <c r="D2761" s="348"/>
      <c r="E2761" s="348"/>
      <c r="F2761" s="348"/>
      <c r="G2761" s="348"/>
      <c r="H2761" s="348"/>
      <c r="I2761" s="348"/>
      <c r="J2761" s="348"/>
      <c r="K2761" s="348"/>
      <c r="L2761" s="348"/>
      <c r="M2761" s="348"/>
      <c r="N2761" s="334"/>
      <c r="O2761" s="334"/>
      <c r="P2761" s="334"/>
      <c r="Q2761" s="334"/>
      <c r="R2761" s="334"/>
      <c r="S2761" s="334"/>
      <c r="T2761" s="334"/>
      <c r="U2761" s="334"/>
      <c r="V2761" s="334"/>
    </row>
    <row r="2762" spans="1:22" s="191" customFormat="1" ht="15.75">
      <c r="A2762" s="281"/>
      <c r="B2762" s="279"/>
      <c r="C2762" s="278"/>
      <c r="D2762" s="278"/>
      <c r="E2762" s="278"/>
      <c r="F2762" s="278"/>
      <c r="G2762" s="278"/>
      <c r="H2762" s="278"/>
      <c r="I2762" s="278"/>
      <c r="J2762" s="278"/>
      <c r="K2762" s="278"/>
      <c r="L2762" s="278"/>
      <c r="M2762" s="278"/>
      <c r="N2762" s="280"/>
      <c r="O2762" s="280"/>
      <c r="P2762" s="280"/>
      <c r="Q2762" s="280"/>
      <c r="R2762" s="280"/>
      <c r="S2762" s="280"/>
      <c r="T2762" s="280"/>
      <c r="U2762" s="280"/>
      <c r="V2762" s="280"/>
    </row>
    <row r="2763" spans="1:22" s="191" customFormat="1" ht="67.5" customHeight="1">
      <c r="A2763" s="281"/>
      <c r="B2763" s="359" t="s">
        <v>689</v>
      </c>
      <c r="C2763" s="348"/>
      <c r="D2763" s="348"/>
      <c r="E2763" s="348"/>
      <c r="F2763" s="348"/>
      <c r="G2763" s="348"/>
      <c r="H2763" s="348"/>
      <c r="I2763" s="348"/>
      <c r="J2763" s="348"/>
      <c r="K2763" s="348"/>
      <c r="L2763" s="348"/>
      <c r="M2763" s="348"/>
      <c r="N2763" s="334"/>
      <c r="O2763" s="334"/>
      <c r="P2763" s="334"/>
      <c r="Q2763" s="334"/>
      <c r="R2763" s="334"/>
      <c r="S2763" s="334"/>
      <c r="T2763" s="334"/>
      <c r="U2763" s="334"/>
      <c r="V2763" s="334"/>
    </row>
    <row r="2764" s="282" customFormat="1" ht="12.75"/>
    <row r="2765" spans="2:26" s="2" customFormat="1" ht="15.75">
      <c r="B2765" s="103" t="s">
        <v>520</v>
      </c>
      <c r="J2765" s="4"/>
      <c r="K2765" s="4"/>
      <c r="L2765" s="43"/>
      <c r="M2765" s="43"/>
      <c r="N2765" s="43"/>
      <c r="O2765" s="43"/>
      <c r="P2765" s="43"/>
      <c r="Q2765" s="43"/>
      <c r="R2765" s="43"/>
      <c r="S2765" s="43"/>
      <c r="U2765" s="22"/>
      <c r="V2765" s="22"/>
      <c r="W2765" s="22"/>
      <c r="X2765" s="22"/>
      <c r="Y2765" s="22"/>
      <c r="Z2765" s="22"/>
    </row>
    <row r="2766" spans="2:26" s="2" customFormat="1" ht="15.75" hidden="1">
      <c r="B2766" s="369" t="s">
        <v>532</v>
      </c>
      <c r="C2766" s="370"/>
      <c r="D2766" s="370"/>
      <c r="E2766" s="370"/>
      <c r="F2766" s="370"/>
      <c r="G2766" s="370"/>
      <c r="H2766" s="370"/>
      <c r="I2766" s="370"/>
      <c r="J2766" s="370"/>
      <c r="K2766" s="370"/>
      <c r="L2766" s="370"/>
      <c r="M2766" s="370"/>
      <c r="N2766" s="370"/>
      <c r="O2766" s="370"/>
      <c r="P2766" s="370"/>
      <c r="Q2766" s="370"/>
      <c r="R2766" s="370"/>
      <c r="S2766" s="370"/>
      <c r="T2766" s="370"/>
      <c r="U2766" s="370"/>
      <c r="V2766" s="370"/>
      <c r="W2766" s="22"/>
      <c r="X2766" s="22"/>
      <c r="Y2766" s="22"/>
      <c r="Z2766" s="22"/>
    </row>
    <row r="2767" spans="1:20" s="184" customFormat="1" ht="15.75" hidden="1">
      <c r="A2767" s="183"/>
      <c r="B2767" s="19"/>
      <c r="C2767" s="33" t="s">
        <v>450</v>
      </c>
      <c r="D2767" s="33" t="s">
        <v>451</v>
      </c>
      <c r="E2767" s="33" t="s">
        <v>452</v>
      </c>
      <c r="F2767" s="33" t="s">
        <v>566</v>
      </c>
      <c r="G2767" s="33" t="s">
        <v>454</v>
      </c>
      <c r="H2767" s="189" t="s">
        <v>455</v>
      </c>
      <c r="I2767" s="32"/>
      <c r="J2767" s="32"/>
      <c r="K2767" s="32"/>
      <c r="L2767" s="32"/>
      <c r="M2767" s="32"/>
      <c r="N2767" s="32"/>
      <c r="O2767" s="32"/>
      <c r="P2767" s="32"/>
      <c r="Q2767" s="32"/>
      <c r="R2767" s="32"/>
      <c r="T2767" s="39"/>
    </row>
    <row r="2768" spans="2:18" s="184" customFormat="1" ht="15.75" hidden="1">
      <c r="B2768" s="19" t="s">
        <v>353</v>
      </c>
      <c r="C2768" s="188">
        <v>73527</v>
      </c>
      <c r="D2768" s="33">
        <v>0.841</v>
      </c>
      <c r="E2768" s="33">
        <v>0.671</v>
      </c>
      <c r="F2768" s="33">
        <v>0.506</v>
      </c>
      <c r="G2768" s="33">
        <v>0.049</v>
      </c>
      <c r="H2768" s="189">
        <v>0.18</v>
      </c>
      <c r="I2768" s="32"/>
      <c r="J2768" s="32"/>
      <c r="K2768" s="32"/>
      <c r="L2768" s="32"/>
      <c r="M2768" s="32"/>
      <c r="N2768" s="32"/>
      <c r="O2768" s="32"/>
      <c r="P2768" s="32"/>
      <c r="Q2768" s="32"/>
      <c r="R2768" s="32"/>
    </row>
    <row r="2769" spans="2:18" s="184" customFormat="1" ht="15.75" hidden="1">
      <c r="B2769" s="19" t="s">
        <v>53</v>
      </c>
      <c r="C2769" s="188">
        <v>303371</v>
      </c>
      <c r="D2769" s="33">
        <v>0.86</v>
      </c>
      <c r="E2769" s="33">
        <v>0.676</v>
      </c>
      <c r="F2769" s="33">
        <v>0.51</v>
      </c>
      <c r="G2769" s="33">
        <v>0.046</v>
      </c>
      <c r="H2769" s="189">
        <v>0.179</v>
      </c>
      <c r="I2769" s="32"/>
      <c r="J2769" s="32"/>
      <c r="K2769" s="32"/>
      <c r="L2769" s="32"/>
      <c r="M2769" s="32"/>
      <c r="N2769" s="32"/>
      <c r="O2769" s="32"/>
      <c r="P2769" s="32"/>
      <c r="Q2769" s="32"/>
      <c r="R2769" s="32"/>
    </row>
    <row r="2770" spans="2:18" s="184" customFormat="1" ht="15.75">
      <c r="B2770" s="45"/>
      <c r="C2770" s="32"/>
      <c r="D2770" s="32"/>
      <c r="E2770" s="32"/>
      <c r="F2770" s="32"/>
      <c r="G2770" s="32"/>
      <c r="H2770" s="32"/>
      <c r="I2770" s="32"/>
      <c r="J2770" s="32"/>
      <c r="K2770" s="32"/>
      <c r="L2770" s="32"/>
      <c r="M2770" s="32"/>
      <c r="N2770" s="32"/>
      <c r="O2770" s="32"/>
      <c r="P2770" s="32"/>
      <c r="Q2770" s="32"/>
      <c r="R2770" s="32"/>
    </row>
    <row r="2771" spans="2:18" s="184" customFormat="1" ht="15.75">
      <c r="B2771" s="45"/>
      <c r="C2771" s="32"/>
      <c r="D2771" s="32"/>
      <c r="E2771" s="32"/>
      <c r="F2771" s="32"/>
      <c r="G2771" s="32"/>
      <c r="H2771" s="32"/>
      <c r="I2771" s="32"/>
      <c r="J2771" s="32"/>
      <c r="K2771" s="32"/>
      <c r="L2771" s="32"/>
      <c r="M2771" s="32"/>
      <c r="N2771" s="32"/>
      <c r="O2771" s="32"/>
      <c r="P2771" s="32"/>
      <c r="Q2771" s="32"/>
      <c r="R2771" s="32"/>
    </row>
    <row r="2772" spans="2:18" s="184" customFormat="1" ht="15.75">
      <c r="B2772" s="45"/>
      <c r="C2772" s="32"/>
      <c r="D2772" s="32"/>
      <c r="E2772" s="32"/>
      <c r="F2772" s="32"/>
      <c r="G2772" s="32"/>
      <c r="H2772" s="32"/>
      <c r="I2772" s="32"/>
      <c r="J2772" s="32"/>
      <c r="K2772" s="32"/>
      <c r="L2772" s="32"/>
      <c r="M2772" s="32"/>
      <c r="N2772" s="32"/>
      <c r="O2772" s="32"/>
      <c r="P2772" s="32"/>
      <c r="Q2772" s="32"/>
      <c r="R2772" s="32"/>
    </row>
    <row r="2773" spans="2:18" s="184" customFormat="1" ht="15.75">
      <c r="B2773" s="45"/>
      <c r="C2773" s="32"/>
      <c r="D2773" s="32"/>
      <c r="E2773" s="32"/>
      <c r="F2773" s="32"/>
      <c r="G2773" s="32"/>
      <c r="H2773" s="32"/>
      <c r="I2773" s="32"/>
      <c r="J2773" s="32"/>
      <c r="K2773" s="32"/>
      <c r="L2773" s="32"/>
      <c r="M2773" s="32"/>
      <c r="N2773" s="32"/>
      <c r="O2773" s="32"/>
      <c r="P2773" s="32"/>
      <c r="Q2773" s="32"/>
      <c r="R2773" s="32"/>
    </row>
    <row r="2774" spans="2:18" s="184" customFormat="1" ht="15.75">
      <c r="B2774" s="45"/>
      <c r="C2774" s="32"/>
      <c r="D2774" s="32"/>
      <c r="E2774" s="32"/>
      <c r="F2774" s="32"/>
      <c r="G2774" s="32"/>
      <c r="H2774" s="32"/>
      <c r="I2774" s="32"/>
      <c r="J2774" s="32"/>
      <c r="K2774" s="32"/>
      <c r="L2774" s="32"/>
      <c r="M2774" s="32"/>
      <c r="N2774" s="32"/>
      <c r="O2774" s="32"/>
      <c r="P2774" s="32"/>
      <c r="Q2774" s="32"/>
      <c r="R2774" s="32"/>
    </row>
    <row r="2775" spans="2:18" s="184" customFormat="1" ht="15.75">
      <c r="B2775" s="45"/>
      <c r="C2775" s="32"/>
      <c r="D2775" s="32"/>
      <c r="E2775" s="32"/>
      <c r="F2775" s="32"/>
      <c r="G2775" s="32"/>
      <c r="H2775" s="32"/>
      <c r="I2775" s="32"/>
      <c r="J2775" s="32"/>
      <c r="K2775" s="32"/>
      <c r="L2775" s="32"/>
      <c r="M2775" s="32"/>
      <c r="N2775" s="32"/>
      <c r="O2775" s="32"/>
      <c r="P2775" s="32"/>
      <c r="Q2775" s="32"/>
      <c r="R2775" s="32"/>
    </row>
    <row r="2776" spans="2:18" s="184" customFormat="1" ht="15.75">
      <c r="B2776" s="45"/>
      <c r="C2776" s="32"/>
      <c r="D2776" s="32"/>
      <c r="E2776" s="32"/>
      <c r="F2776" s="32"/>
      <c r="G2776" s="32"/>
      <c r="H2776" s="32"/>
      <c r="I2776" s="32"/>
      <c r="J2776" s="32"/>
      <c r="K2776" s="32"/>
      <c r="L2776" s="32"/>
      <c r="M2776" s="32"/>
      <c r="N2776" s="32"/>
      <c r="O2776" s="32"/>
      <c r="P2776" s="32"/>
      <c r="Q2776" s="32"/>
      <c r="R2776" s="32"/>
    </row>
    <row r="2777" spans="2:18" s="184" customFormat="1" ht="15.75">
      <c r="B2777" s="45"/>
      <c r="C2777" s="32"/>
      <c r="D2777" s="32"/>
      <c r="E2777" s="32"/>
      <c r="F2777" s="32"/>
      <c r="G2777" s="32"/>
      <c r="H2777" s="32"/>
      <c r="I2777" s="32"/>
      <c r="J2777" s="32"/>
      <c r="K2777" s="32"/>
      <c r="L2777" s="32"/>
      <c r="M2777" s="32"/>
      <c r="N2777" s="32"/>
      <c r="O2777" s="32"/>
      <c r="P2777" s="32"/>
      <c r="Q2777" s="32"/>
      <c r="R2777" s="32"/>
    </row>
    <row r="2778" spans="2:18" s="184" customFormat="1" ht="15.75">
      <c r="B2778" s="45"/>
      <c r="C2778" s="32"/>
      <c r="D2778" s="32"/>
      <c r="E2778" s="32"/>
      <c r="F2778" s="32"/>
      <c r="G2778" s="32"/>
      <c r="H2778" s="32"/>
      <c r="I2778" s="32"/>
      <c r="J2778" s="32"/>
      <c r="K2778" s="32"/>
      <c r="L2778" s="32"/>
      <c r="M2778" s="32"/>
      <c r="N2778" s="32"/>
      <c r="O2778" s="32"/>
      <c r="P2778" s="32"/>
      <c r="Q2778" s="32"/>
      <c r="R2778" s="32"/>
    </row>
    <row r="2779" spans="2:18" s="184" customFormat="1" ht="15.75">
      <c r="B2779" s="45"/>
      <c r="C2779" s="32"/>
      <c r="D2779" s="32"/>
      <c r="E2779" s="32"/>
      <c r="F2779" s="32"/>
      <c r="G2779" s="32"/>
      <c r="H2779" s="32"/>
      <c r="I2779" s="32"/>
      <c r="J2779" s="32"/>
      <c r="K2779" s="32"/>
      <c r="L2779" s="32"/>
      <c r="M2779" s="32"/>
      <c r="N2779" s="32"/>
      <c r="O2779" s="32"/>
      <c r="P2779" s="32"/>
      <c r="Q2779" s="32"/>
      <c r="R2779" s="32"/>
    </row>
    <row r="2780" spans="2:18" s="184" customFormat="1" ht="15.75">
      <c r="B2780" s="45"/>
      <c r="C2780" s="32"/>
      <c r="D2780" s="32"/>
      <c r="E2780" s="32"/>
      <c r="F2780" s="32"/>
      <c r="G2780" s="32"/>
      <c r="H2780" s="32"/>
      <c r="I2780" s="32"/>
      <c r="J2780" s="32"/>
      <c r="K2780" s="32"/>
      <c r="L2780" s="32"/>
      <c r="M2780" s="32"/>
      <c r="N2780" s="32"/>
      <c r="O2780" s="32"/>
      <c r="P2780" s="32"/>
      <c r="Q2780" s="32"/>
      <c r="R2780" s="32"/>
    </row>
    <row r="2781" spans="2:18" s="184" customFormat="1" ht="15.75">
      <c r="B2781" s="45"/>
      <c r="C2781" s="32"/>
      <c r="D2781" s="32"/>
      <c r="E2781" s="32"/>
      <c r="F2781" s="32"/>
      <c r="G2781" s="32"/>
      <c r="H2781" s="32"/>
      <c r="I2781" s="32"/>
      <c r="J2781" s="32"/>
      <c r="K2781" s="32"/>
      <c r="L2781" s="32"/>
      <c r="M2781" s="32"/>
      <c r="N2781" s="32"/>
      <c r="O2781" s="32"/>
      <c r="P2781" s="32"/>
      <c r="Q2781" s="32"/>
      <c r="R2781" s="32"/>
    </row>
    <row r="2782" spans="2:18" s="184" customFormat="1" ht="15.75">
      <c r="B2782" s="45"/>
      <c r="C2782" s="32"/>
      <c r="D2782" s="32"/>
      <c r="E2782" s="32"/>
      <c r="F2782" s="32"/>
      <c r="G2782" s="32"/>
      <c r="H2782" s="32"/>
      <c r="I2782" s="32"/>
      <c r="J2782" s="32"/>
      <c r="K2782" s="32"/>
      <c r="L2782" s="32"/>
      <c r="M2782" s="32"/>
      <c r="N2782" s="32"/>
      <c r="O2782" s="32"/>
      <c r="P2782" s="32"/>
      <c r="Q2782" s="32"/>
      <c r="R2782" s="32"/>
    </row>
    <row r="2783" spans="2:18" s="184" customFormat="1" ht="15.75">
      <c r="B2783" s="45"/>
      <c r="C2783" s="32"/>
      <c r="D2783" s="32"/>
      <c r="E2783" s="32"/>
      <c r="F2783" s="32"/>
      <c r="G2783" s="32"/>
      <c r="H2783" s="32"/>
      <c r="I2783" s="32"/>
      <c r="J2783" s="32"/>
      <c r="K2783" s="32"/>
      <c r="L2783" s="32"/>
      <c r="M2783" s="32"/>
      <c r="N2783" s="32"/>
      <c r="O2783" s="32"/>
      <c r="P2783" s="32"/>
      <c r="Q2783" s="32"/>
      <c r="R2783" s="32"/>
    </row>
    <row r="2784" spans="2:18" s="184" customFormat="1" ht="15.75">
      <c r="B2784" s="45"/>
      <c r="C2784" s="32"/>
      <c r="D2784" s="32"/>
      <c r="E2784" s="32"/>
      <c r="F2784" s="32"/>
      <c r="G2784" s="32"/>
      <c r="H2784" s="32"/>
      <c r="I2784" s="32"/>
      <c r="J2784" s="32"/>
      <c r="K2784" s="32"/>
      <c r="L2784" s="32"/>
      <c r="M2784" s="32"/>
      <c r="N2784" s="32"/>
      <c r="O2784" s="32"/>
      <c r="P2784" s="32"/>
      <c r="Q2784" s="32"/>
      <c r="R2784" s="32"/>
    </row>
    <row r="2785" spans="2:18" s="184" customFormat="1" ht="15.75">
      <c r="B2785" s="45"/>
      <c r="C2785" s="32"/>
      <c r="D2785" s="32"/>
      <c r="E2785" s="32"/>
      <c r="F2785" s="32"/>
      <c r="G2785" s="32"/>
      <c r="H2785" s="32"/>
      <c r="I2785" s="32"/>
      <c r="J2785" s="32"/>
      <c r="K2785" s="32"/>
      <c r="L2785" s="32"/>
      <c r="M2785" s="32"/>
      <c r="N2785" s="32"/>
      <c r="O2785" s="32"/>
      <c r="P2785" s="32"/>
      <c r="Q2785" s="32"/>
      <c r="R2785" s="32"/>
    </row>
    <row r="2786" spans="2:18" s="184" customFormat="1" ht="15.75">
      <c r="B2786" s="45"/>
      <c r="C2786" s="32"/>
      <c r="D2786" s="32"/>
      <c r="E2786" s="32"/>
      <c r="F2786" s="32"/>
      <c r="G2786" s="32"/>
      <c r="H2786" s="32"/>
      <c r="I2786" s="32"/>
      <c r="J2786" s="32"/>
      <c r="K2786" s="32"/>
      <c r="L2786" s="32"/>
      <c r="M2786" s="32"/>
      <c r="N2786" s="32"/>
      <c r="O2786" s="32"/>
      <c r="P2786" s="32"/>
      <c r="Q2786" s="32"/>
      <c r="R2786" s="32"/>
    </row>
    <row r="2787" spans="2:18" s="184" customFormat="1" ht="15.75">
      <c r="B2787" s="45"/>
      <c r="C2787" s="32"/>
      <c r="D2787" s="32"/>
      <c r="E2787" s="32"/>
      <c r="F2787" s="32"/>
      <c r="G2787" s="32"/>
      <c r="H2787" s="32"/>
      <c r="I2787" s="32"/>
      <c r="J2787" s="32"/>
      <c r="K2787" s="32"/>
      <c r="L2787" s="32"/>
      <c r="M2787" s="32"/>
      <c r="N2787" s="32"/>
      <c r="O2787" s="32"/>
      <c r="P2787" s="32"/>
      <c r="Q2787" s="32"/>
      <c r="R2787" s="32"/>
    </row>
    <row r="2788" spans="2:18" s="184" customFormat="1" ht="15.75">
      <c r="B2788" s="45"/>
      <c r="C2788" s="32"/>
      <c r="D2788" s="32"/>
      <c r="E2788" s="32"/>
      <c r="F2788" s="32"/>
      <c r="G2788" s="32"/>
      <c r="H2788" s="32"/>
      <c r="I2788" s="32"/>
      <c r="J2788" s="32"/>
      <c r="K2788" s="32"/>
      <c r="L2788" s="32"/>
      <c r="M2788" s="32"/>
      <c r="N2788" s="32"/>
      <c r="O2788" s="32"/>
      <c r="P2788" s="32"/>
      <c r="Q2788" s="32"/>
      <c r="R2788" s="32"/>
    </row>
    <row r="2789" spans="2:18" s="184" customFormat="1" ht="15.75">
      <c r="B2789" s="45"/>
      <c r="C2789" s="32"/>
      <c r="D2789" s="32"/>
      <c r="E2789" s="32"/>
      <c r="F2789" s="32"/>
      <c r="G2789" s="32"/>
      <c r="H2789" s="32"/>
      <c r="I2789" s="32"/>
      <c r="J2789" s="32"/>
      <c r="K2789" s="32"/>
      <c r="L2789" s="32"/>
      <c r="M2789" s="32"/>
      <c r="N2789" s="32"/>
      <c r="O2789" s="32"/>
      <c r="P2789" s="32"/>
      <c r="Q2789" s="32"/>
      <c r="R2789" s="32"/>
    </row>
    <row r="2790" spans="2:18" s="237" customFormat="1" ht="15.75" customHeight="1">
      <c r="B2790" s="349" t="s">
        <v>531</v>
      </c>
      <c r="C2790" s="350"/>
      <c r="D2790" s="350"/>
      <c r="E2790" s="350"/>
      <c r="F2790" s="350"/>
      <c r="G2790" s="350"/>
      <c r="H2790" s="350"/>
      <c r="I2790" s="350"/>
      <c r="J2790" s="350"/>
      <c r="K2790" s="351"/>
      <c r="L2790" s="351"/>
      <c r="M2790" s="351"/>
      <c r="N2790" s="351"/>
      <c r="O2790" s="351"/>
      <c r="P2790" s="351"/>
      <c r="Q2790" s="351"/>
      <c r="R2790" s="334"/>
    </row>
    <row r="2791" spans="2:18" s="237" customFormat="1" ht="15.75" customHeight="1">
      <c r="B2791" s="240"/>
      <c r="C2791" s="241"/>
      <c r="D2791" s="241"/>
      <c r="E2791" s="241"/>
      <c r="F2791" s="241"/>
      <c r="G2791" s="241"/>
      <c r="H2791" s="241"/>
      <c r="I2791" s="241"/>
      <c r="J2791" s="241"/>
      <c r="K2791" s="242"/>
      <c r="L2791" s="242"/>
      <c r="M2791" s="242"/>
      <c r="N2791" s="242"/>
      <c r="O2791" s="242"/>
      <c r="P2791" s="242"/>
      <c r="Q2791" s="242"/>
      <c r="R2791" s="236"/>
    </row>
    <row r="2792" spans="1:22" s="191" customFormat="1" ht="48" customHeight="1">
      <c r="A2792" s="287"/>
      <c r="B2792" s="359" t="s">
        <v>690</v>
      </c>
      <c r="C2792" s="348"/>
      <c r="D2792" s="348"/>
      <c r="E2792" s="348"/>
      <c r="F2792" s="348"/>
      <c r="G2792" s="348"/>
      <c r="H2792" s="348"/>
      <c r="I2792" s="348"/>
      <c r="J2792" s="348"/>
      <c r="K2792" s="348"/>
      <c r="L2792" s="348"/>
      <c r="M2792" s="348"/>
      <c r="N2792" s="334"/>
      <c r="O2792" s="334"/>
      <c r="P2792" s="334"/>
      <c r="Q2792" s="334"/>
      <c r="R2792" s="334"/>
      <c r="S2792" s="334"/>
      <c r="T2792" s="334"/>
      <c r="U2792" s="334"/>
      <c r="V2792" s="334"/>
    </row>
    <row r="2793" s="289" customFormat="1" ht="12.75"/>
    <row r="2794" spans="2:26" s="2" customFormat="1" ht="15.75">
      <c r="B2794" s="103" t="s">
        <v>528</v>
      </c>
      <c r="J2794" s="4"/>
      <c r="K2794" s="4"/>
      <c r="L2794" s="43"/>
      <c r="M2794" s="43"/>
      <c r="N2794" s="43"/>
      <c r="O2794" s="43"/>
      <c r="P2794" s="271"/>
      <c r="Q2794" s="43"/>
      <c r="R2794" s="43"/>
      <c r="S2794" s="43"/>
      <c r="U2794" s="22"/>
      <c r="V2794" s="22"/>
      <c r="W2794" s="22"/>
      <c r="X2794" s="22"/>
      <c r="Y2794" s="22"/>
      <c r="Z2794" s="22"/>
    </row>
    <row r="2795" spans="2:26" s="2" customFormat="1" ht="15.75" hidden="1">
      <c r="B2795" s="369" t="s">
        <v>534</v>
      </c>
      <c r="C2795" s="370"/>
      <c r="D2795" s="370"/>
      <c r="E2795" s="370"/>
      <c r="F2795" s="370"/>
      <c r="G2795" s="370"/>
      <c r="H2795" s="370"/>
      <c r="I2795" s="370"/>
      <c r="J2795" s="370"/>
      <c r="K2795" s="370"/>
      <c r="L2795" s="370"/>
      <c r="M2795" s="370"/>
      <c r="N2795" s="370"/>
      <c r="O2795" s="370"/>
      <c r="P2795" s="370"/>
      <c r="Q2795" s="370"/>
      <c r="R2795" s="370"/>
      <c r="S2795" s="370"/>
      <c r="T2795" s="370"/>
      <c r="U2795" s="370"/>
      <c r="V2795" s="370"/>
      <c r="W2795" s="22"/>
      <c r="X2795" s="22"/>
      <c r="Y2795" s="22"/>
      <c r="Z2795" s="22"/>
    </row>
    <row r="2796" spans="2:16" s="187" customFormat="1" ht="94.5" hidden="1">
      <c r="B2796" s="219"/>
      <c r="C2796" s="267" t="s">
        <v>458</v>
      </c>
      <c r="D2796" s="267" t="s">
        <v>459</v>
      </c>
      <c r="E2796" s="267" t="s">
        <v>460</v>
      </c>
      <c r="F2796" s="267" t="s">
        <v>461</v>
      </c>
      <c r="G2796" s="267" t="s">
        <v>469</v>
      </c>
      <c r="H2796" s="267" t="s">
        <v>468</v>
      </c>
      <c r="I2796" s="267" t="s">
        <v>462</v>
      </c>
      <c r="J2796" s="267" t="s">
        <v>463</v>
      </c>
      <c r="K2796" s="267" t="s">
        <v>464</v>
      </c>
      <c r="L2796" s="267" t="s">
        <v>465</v>
      </c>
      <c r="M2796" s="267" t="s">
        <v>466</v>
      </c>
      <c r="N2796" s="267" t="s">
        <v>467</v>
      </c>
      <c r="P2796" s="185"/>
    </row>
    <row r="2797" spans="2:14" s="187" customFormat="1" ht="15.75" hidden="1">
      <c r="B2797" s="219" t="s">
        <v>535</v>
      </c>
      <c r="C2797" s="220">
        <v>0.8094337072577376</v>
      </c>
      <c r="D2797" s="220">
        <v>0.6167049601297473</v>
      </c>
      <c r="E2797" s="220">
        <v>0.060954182997702396</v>
      </c>
      <c r="F2797" s="220">
        <v>0.2630085146641438</v>
      </c>
      <c r="G2797" s="220">
        <v>0.009325584538451143</v>
      </c>
      <c r="H2797" s="220">
        <v>0.0024327611839437763</v>
      </c>
      <c r="I2797" s="220">
        <v>0.33572104338424114</v>
      </c>
      <c r="J2797" s="220">
        <v>0.02770644681713745</v>
      </c>
      <c r="K2797" s="220">
        <v>0.056358967428030815</v>
      </c>
      <c r="L2797" s="220">
        <v>0.02662521962427355</v>
      </c>
      <c r="M2797" s="220">
        <v>0.006487363157183403</v>
      </c>
      <c r="N2797" s="220">
        <v>0.08947155020948777</v>
      </c>
    </row>
    <row r="2798" spans="2:14" s="187" customFormat="1" ht="15.75" hidden="1">
      <c r="B2798" s="219" t="s">
        <v>536</v>
      </c>
      <c r="C2798" s="268">
        <v>0.8545427392708469</v>
      </c>
      <c r="D2798" s="268">
        <v>0.6589258713061659</v>
      </c>
      <c r="E2798" s="220">
        <v>0.12757378334484495</v>
      </c>
      <c r="F2798" s="220">
        <v>0.3051578338217999</v>
      </c>
      <c r="G2798" s="220">
        <v>0.008738601823708206</v>
      </c>
      <c r="H2798" s="220">
        <v>0.002786220871327254</v>
      </c>
      <c r="I2798" s="220">
        <v>0.4457988762157218</v>
      </c>
      <c r="J2798" s="220">
        <v>0.03472157404469003</v>
      </c>
      <c r="K2798" s="220">
        <v>0.08637458231439825</v>
      </c>
      <c r="L2798" s="220">
        <v>0.03160409938583882</v>
      </c>
      <c r="M2798" s="220">
        <v>0.010733819933170304</v>
      </c>
      <c r="N2798" s="220">
        <v>0.1287125016334074</v>
      </c>
    </row>
    <row r="2799" spans="2:14" s="187" customFormat="1" ht="15.75" hidden="1">
      <c r="B2799" s="219" t="s">
        <v>537</v>
      </c>
      <c r="C2799" s="220">
        <v>0.7797619047619048</v>
      </c>
      <c r="D2799" s="220">
        <v>0.5072188449848024</v>
      </c>
      <c r="E2799" s="220">
        <v>0.044326241134751775</v>
      </c>
      <c r="F2799" s="220">
        <v>0.2018743667679838</v>
      </c>
      <c r="G2799" s="220">
        <v>0.009022556390977444</v>
      </c>
      <c r="H2799" s="220">
        <v>0.002615233736515201</v>
      </c>
      <c r="I2799" s="220">
        <v>0.25772543059777103</v>
      </c>
      <c r="J2799" s="220">
        <v>0.03343465045592705</v>
      </c>
      <c r="K2799" s="220">
        <v>0.03001519756838906</v>
      </c>
      <c r="L2799" s="220">
        <v>0.013044579533941236</v>
      </c>
      <c r="M2799" s="220">
        <v>0.007978723404255319</v>
      </c>
      <c r="N2799" s="220">
        <v>0.051038500506585614</v>
      </c>
    </row>
    <row r="2800" spans="2:14" s="187" customFormat="1" ht="15.75" hidden="1">
      <c r="B2800" s="219" t="s">
        <v>538</v>
      </c>
      <c r="C2800" s="268">
        <v>0.8385920405898208</v>
      </c>
      <c r="D2800" s="268">
        <v>0.5796909958952134</v>
      </c>
      <c r="E2800" s="220">
        <v>0.09592516251783732</v>
      </c>
      <c r="F2800" s="220">
        <v>0.24683332452477846</v>
      </c>
      <c r="G2800" s="220">
        <v>0.00918441636020833</v>
      </c>
      <c r="H2800" s="220">
        <v>0.003882842688868562</v>
      </c>
      <c r="I2800" s="220">
        <v>0.356147490442718</v>
      </c>
      <c r="J2800" s="220">
        <v>0.03710163310607262</v>
      </c>
      <c r="K2800" s="220">
        <v>0.04665010658351391</v>
      </c>
      <c r="L2800" s="220">
        <v>0.01899124429646072</v>
      </c>
      <c r="M2800" s="220">
        <v>0.012279125486672657</v>
      </c>
      <c r="N2800" s="220">
        <v>0.07792047636664728</v>
      </c>
    </row>
    <row r="2801" spans="2:14" s="187" customFormat="1" ht="15.75" hidden="1">
      <c r="B2801" s="219" t="s">
        <v>539</v>
      </c>
      <c r="C2801" s="268">
        <v>0.7941157240928408</v>
      </c>
      <c r="D2801" s="268">
        <v>0.560183066361556</v>
      </c>
      <c r="E2801" s="220">
        <v>0.0523700555737169</v>
      </c>
      <c r="F2801" s="220">
        <v>0.23144818568159528</v>
      </c>
      <c r="G2801" s="220">
        <v>0.008949491746384089</v>
      </c>
      <c r="H2801" s="220">
        <v>0.004439511653718091</v>
      </c>
      <c r="I2801" s="220">
        <v>0.29545603138280485</v>
      </c>
      <c r="J2801" s="220">
        <v>0.030663615560640733</v>
      </c>
      <c r="K2801" s="220">
        <v>0.04275907159202354</v>
      </c>
      <c r="L2801" s="220">
        <v>0.019614253023864006</v>
      </c>
      <c r="M2801" s="220">
        <v>0.007257273618829683</v>
      </c>
      <c r="N2801" s="220">
        <v>0.06963059823471723</v>
      </c>
    </row>
    <row r="2802" spans="2:14" s="187" customFormat="1" ht="15.75" hidden="1">
      <c r="B2802" s="219" t="s">
        <v>540</v>
      </c>
      <c r="C2802" s="268">
        <v>0.8463365116194758</v>
      </c>
      <c r="D2802" s="268">
        <v>0.6181615487800457</v>
      </c>
      <c r="E2802" s="220">
        <v>0.11129137512235797</v>
      </c>
      <c r="F2802" s="220">
        <v>0.27515136134575646</v>
      </c>
      <c r="G2802" s="220">
        <v>0.009063553638110431</v>
      </c>
      <c r="H2802" s="220">
        <v>0.004169234673530798</v>
      </c>
      <c r="I2802" s="220">
        <v>0.39967552477975565</v>
      </c>
      <c r="J2802" s="220">
        <v>0.035946053728745965</v>
      </c>
      <c r="K2802" s="220">
        <v>0.06593735271725339</v>
      </c>
      <c r="L2802" s="220">
        <v>0.025115107131204004</v>
      </c>
      <c r="M2802" s="220">
        <v>0.011528840227676468</v>
      </c>
      <c r="N2802" s="220">
        <v>0.10258130007613385</v>
      </c>
    </row>
    <row r="2803" s="187" customFormat="1" ht="12.75"/>
    <row r="2804" s="187" customFormat="1" ht="12.75"/>
    <row r="2805" s="187" customFormat="1" ht="12.75"/>
    <row r="2806" s="187" customFormat="1" ht="12.75"/>
    <row r="2807" s="187" customFormat="1" ht="12.75"/>
    <row r="2808" s="187" customFormat="1" ht="12.75"/>
    <row r="2809" s="187" customFormat="1" ht="12.75"/>
    <row r="2810" s="187" customFormat="1" ht="12.75"/>
    <row r="2811" s="190" customFormat="1" ht="12.75"/>
    <row r="2812" s="190" customFormat="1" ht="12.75"/>
    <row r="2813" s="190" customFormat="1" ht="12.75"/>
    <row r="2814" s="190" customFormat="1" ht="12.75"/>
    <row r="2815" s="187" customFormat="1" ht="12.75"/>
    <row r="2816" s="187" customFormat="1" ht="12.75"/>
    <row r="2817" s="187" customFormat="1" ht="12.75"/>
    <row r="2818" s="187" customFormat="1" ht="12.75"/>
    <row r="2819" s="187" customFormat="1" ht="12.75"/>
    <row r="2820" s="187" customFormat="1" ht="12.75"/>
    <row r="2821" s="187" customFormat="1" ht="12.75"/>
    <row r="2822" s="187" customFormat="1" ht="12.75"/>
    <row r="2823" s="187" customFormat="1" ht="12.75"/>
    <row r="2824" s="187" customFormat="1" ht="12.75"/>
    <row r="2825" s="187" customFormat="1" ht="12.75"/>
    <row r="2826" s="187" customFormat="1" ht="12.75"/>
    <row r="2827" s="187" customFormat="1" ht="12.75"/>
    <row r="2828" s="187" customFormat="1" ht="12.75"/>
    <row r="2829" s="187" customFormat="1" ht="12.75"/>
    <row r="2830" s="187" customFormat="1" ht="12.75"/>
    <row r="2831" s="187" customFormat="1" ht="12.75"/>
    <row r="2832" s="187" customFormat="1" ht="12.75"/>
    <row r="2833" s="187" customFormat="1" ht="12.75"/>
    <row r="2834" s="187" customFormat="1" ht="12.75"/>
    <row r="2835" s="187" customFormat="1" ht="12.75"/>
    <row r="2836" s="187" customFormat="1" ht="12.75"/>
    <row r="2837" s="187" customFormat="1" ht="12.75"/>
    <row r="2838" spans="2:18" s="237" customFormat="1" ht="15.75" customHeight="1">
      <c r="B2838" s="349" t="s">
        <v>531</v>
      </c>
      <c r="C2838" s="350"/>
      <c r="D2838" s="350"/>
      <c r="E2838" s="350"/>
      <c r="F2838" s="350"/>
      <c r="G2838" s="350"/>
      <c r="H2838" s="350"/>
      <c r="I2838" s="350"/>
      <c r="J2838" s="350"/>
      <c r="K2838" s="351"/>
      <c r="L2838" s="351"/>
      <c r="M2838" s="351"/>
      <c r="N2838" s="351"/>
      <c r="O2838" s="351"/>
      <c r="P2838" s="351"/>
      <c r="Q2838" s="351"/>
      <c r="R2838" s="334"/>
    </row>
    <row r="2839" spans="4:13" s="187" customFormat="1" ht="12.75">
      <c r="D2839" s="192"/>
      <c r="E2839" s="192"/>
      <c r="F2839" s="175"/>
      <c r="G2839" s="175"/>
      <c r="H2839" s="175"/>
      <c r="I2839" s="175"/>
      <c r="J2839" s="175"/>
      <c r="K2839" s="175"/>
      <c r="L2839" s="175"/>
      <c r="M2839" s="175"/>
    </row>
    <row r="2840" spans="1:22" s="191" customFormat="1" ht="48" customHeight="1">
      <c r="A2840" s="287"/>
      <c r="B2840" s="359" t="s">
        <v>691</v>
      </c>
      <c r="C2840" s="348"/>
      <c r="D2840" s="348"/>
      <c r="E2840" s="348"/>
      <c r="F2840" s="348"/>
      <c r="G2840" s="348"/>
      <c r="H2840" s="348"/>
      <c r="I2840" s="348"/>
      <c r="J2840" s="348"/>
      <c r="K2840" s="348"/>
      <c r="L2840" s="348"/>
      <c r="M2840" s="348"/>
      <c r="N2840" s="334"/>
      <c r="O2840" s="334"/>
      <c r="P2840" s="334"/>
      <c r="Q2840" s="334"/>
      <c r="R2840" s="334"/>
      <c r="S2840" s="334"/>
      <c r="T2840" s="334"/>
      <c r="U2840" s="334"/>
      <c r="V2840" s="334"/>
    </row>
    <row r="2841" s="289" customFormat="1" ht="12.75"/>
    <row r="2842" spans="2:26" s="2" customFormat="1" ht="15.75">
      <c r="B2842" s="103" t="s">
        <v>529</v>
      </c>
      <c r="J2842" s="4"/>
      <c r="K2842" s="4"/>
      <c r="L2842" s="43"/>
      <c r="M2842" s="43"/>
      <c r="N2842" s="43"/>
      <c r="O2842" s="43"/>
      <c r="P2842" s="43"/>
      <c r="Q2842" s="43"/>
      <c r="R2842" s="43"/>
      <c r="S2842" s="43"/>
      <c r="U2842" s="22"/>
      <c r="V2842" s="22"/>
      <c r="W2842" s="22"/>
      <c r="X2842" s="22"/>
      <c r="Y2842" s="22"/>
      <c r="Z2842" s="22"/>
    </row>
    <row r="2843" spans="2:26" s="2" customFormat="1" ht="15.75" hidden="1">
      <c r="B2843" s="369" t="s">
        <v>541</v>
      </c>
      <c r="C2843" s="370"/>
      <c r="D2843" s="370"/>
      <c r="E2843" s="370"/>
      <c r="F2843" s="370"/>
      <c r="G2843" s="370"/>
      <c r="H2843" s="370"/>
      <c r="I2843" s="370"/>
      <c r="J2843" s="370"/>
      <c r="K2843" s="370"/>
      <c r="L2843" s="370"/>
      <c r="M2843" s="370"/>
      <c r="N2843" s="370"/>
      <c r="O2843" s="370"/>
      <c r="P2843" s="370"/>
      <c r="Q2843" s="370"/>
      <c r="R2843" s="370"/>
      <c r="S2843" s="370"/>
      <c r="T2843" s="370"/>
      <c r="U2843" s="370"/>
      <c r="V2843" s="370"/>
      <c r="W2843" s="22"/>
      <c r="X2843" s="22"/>
      <c r="Y2843" s="22"/>
      <c r="Z2843" s="22"/>
    </row>
    <row r="2844" spans="2:16" s="187" customFormat="1" ht="94.5" hidden="1">
      <c r="B2844" s="219"/>
      <c r="C2844" s="267" t="s">
        <v>458</v>
      </c>
      <c r="D2844" s="267" t="s">
        <v>459</v>
      </c>
      <c r="E2844" s="267" t="s">
        <v>460</v>
      </c>
      <c r="F2844" s="267" t="s">
        <v>461</v>
      </c>
      <c r="G2844" s="267" t="s">
        <v>469</v>
      </c>
      <c r="H2844" s="267" t="s">
        <v>468</v>
      </c>
      <c r="I2844" s="267" t="s">
        <v>462</v>
      </c>
      <c r="J2844" s="267" t="s">
        <v>463</v>
      </c>
      <c r="K2844" s="267" t="s">
        <v>464</v>
      </c>
      <c r="L2844" s="267" t="s">
        <v>465</v>
      </c>
      <c r="M2844" s="267" t="s">
        <v>466</v>
      </c>
      <c r="N2844" s="267" t="s">
        <v>467</v>
      </c>
      <c r="O2844" s="185"/>
      <c r="P2844" s="185"/>
    </row>
    <row r="2845" spans="2:14" s="187" customFormat="1" ht="15.75" hidden="1">
      <c r="B2845" s="269" t="s">
        <v>542</v>
      </c>
      <c r="C2845" s="220">
        <v>0.8419314249764077</v>
      </c>
      <c r="D2845" s="220">
        <v>0.6995910663730733</v>
      </c>
      <c r="E2845" s="220">
        <v>0.19613085876061653</v>
      </c>
      <c r="F2845" s="220">
        <v>0.27335640138408307</v>
      </c>
      <c r="G2845" s="220">
        <v>0.031141868512110725</v>
      </c>
      <c r="H2845" s="220">
        <v>0.005662157911292859</v>
      </c>
      <c r="I2845" s="220">
        <v>0.5062912865681032</v>
      </c>
      <c r="J2845" s="220">
        <v>0.042308902170493864</v>
      </c>
      <c r="K2845" s="220">
        <v>0.10066058508965084</v>
      </c>
      <c r="L2845" s="220">
        <v>0.016829191569675998</v>
      </c>
      <c r="M2845" s="220">
        <v>0.004403900597672224</v>
      </c>
      <c r="N2845" s="220">
        <v>0.12189367725699905</v>
      </c>
    </row>
    <row r="2846" spans="2:14" s="187" customFormat="1" ht="15.75" hidden="1">
      <c r="B2846" s="269" t="s">
        <v>543</v>
      </c>
      <c r="C2846" s="268">
        <v>0.857782916606446</v>
      </c>
      <c r="D2846" s="268">
        <v>0.6968733439321675</v>
      </c>
      <c r="E2846" s="220">
        <v>0.21241027123380066</v>
      </c>
      <c r="F2846" s="220">
        <v>0.27123380064556535</v>
      </c>
      <c r="G2846" s="220">
        <v>0.028327793033675386</v>
      </c>
      <c r="H2846" s="220">
        <v>0.005395770101652455</v>
      </c>
      <c r="I2846" s="220">
        <v>0.5173676350146938</v>
      </c>
      <c r="J2846" s="220">
        <v>0.04321433733198439</v>
      </c>
      <c r="K2846" s="220">
        <v>0.09693115575468517</v>
      </c>
      <c r="L2846" s="220">
        <v>0.021053138700197524</v>
      </c>
      <c r="M2846" s="220">
        <v>0.009346244640362288</v>
      </c>
      <c r="N2846" s="220">
        <v>0.12733053909524497</v>
      </c>
    </row>
    <row r="2847" spans="2:14" s="187" customFormat="1" ht="15.75" hidden="1">
      <c r="B2847" s="269" t="s">
        <v>544</v>
      </c>
      <c r="C2847" s="268">
        <v>0.7872724537385286</v>
      </c>
      <c r="D2847" s="268">
        <v>0.5683767112983301</v>
      </c>
      <c r="E2847" s="220">
        <v>0.1299834511809839</v>
      </c>
      <c r="F2847" s="220">
        <v>0.2164886414924026</v>
      </c>
      <c r="G2847" s="220">
        <v>0.035655182789228225</v>
      </c>
      <c r="H2847" s="220">
        <v>0.006168196178727246</v>
      </c>
      <c r="I2847" s="220">
        <v>0.388295471641342</v>
      </c>
      <c r="J2847" s="220">
        <v>0.043478260869565216</v>
      </c>
      <c r="K2847" s="220">
        <v>0.04663758086354747</v>
      </c>
      <c r="L2847" s="220">
        <v>0.010982398074319243</v>
      </c>
      <c r="M2847" s="220">
        <v>0.0045133142771174965</v>
      </c>
      <c r="N2847" s="220">
        <v>0.0621332932149842</v>
      </c>
    </row>
    <row r="2848" spans="2:14" s="187" customFormat="1" ht="15.75" hidden="1">
      <c r="B2848" s="269" t="s">
        <v>545</v>
      </c>
      <c r="C2848" s="268">
        <v>0.825372930067059</v>
      </c>
      <c r="D2848" s="268">
        <v>0.5916700880434287</v>
      </c>
      <c r="E2848" s="220">
        <v>0.15482870307011543</v>
      </c>
      <c r="F2848" s="220">
        <v>0.21016376990100816</v>
      </c>
      <c r="G2848" s="220">
        <v>0.030883627571734865</v>
      </c>
      <c r="H2848" s="220">
        <v>0.005702294603348387</v>
      </c>
      <c r="I2848" s="220">
        <v>0.40157839514620686</v>
      </c>
      <c r="J2848" s="220">
        <v>0.04292687377400666</v>
      </c>
      <c r="K2848" s="220">
        <v>0.049587153870717576</v>
      </c>
      <c r="L2848" s="220">
        <v>0.010629077140641393</v>
      </c>
      <c r="M2848" s="220">
        <v>0.006979608594498426</v>
      </c>
      <c r="N2848" s="220">
        <v>0.0671958396058574</v>
      </c>
    </row>
    <row r="2849" spans="2:14" s="187" customFormat="1" ht="15.75" hidden="1">
      <c r="B2849" s="269" t="s">
        <v>546</v>
      </c>
      <c r="C2849" s="220">
        <v>0.813994617454825</v>
      </c>
      <c r="D2849" s="220">
        <v>0.6325259515570935</v>
      </c>
      <c r="E2849" s="220">
        <v>0.16232218377547097</v>
      </c>
      <c r="F2849" s="220">
        <v>0.24429065743944636</v>
      </c>
      <c r="G2849" s="220">
        <v>0.03344867358708189</v>
      </c>
      <c r="H2849" s="220">
        <v>0.00592079969242599</v>
      </c>
      <c r="I2849" s="220">
        <v>0.4459823144944252</v>
      </c>
      <c r="J2849" s="220">
        <v>0.042906574394463666</v>
      </c>
      <c r="K2849" s="220">
        <v>0.07304882737408688</v>
      </c>
      <c r="L2849" s="220">
        <v>0.01384083044982699</v>
      </c>
      <c r="M2849" s="220">
        <v>0.004459823144944252</v>
      </c>
      <c r="N2849" s="220">
        <v>0.09134948096885813</v>
      </c>
    </row>
    <row r="2850" spans="2:14" s="187" customFormat="1" ht="15.75" hidden="1">
      <c r="B2850" s="269" t="s">
        <v>547</v>
      </c>
      <c r="C2850" s="268">
        <v>0.8411359482637425</v>
      </c>
      <c r="D2850" s="268">
        <v>0.642837058906228</v>
      </c>
      <c r="E2850" s="220">
        <v>0.18283424715309995</v>
      </c>
      <c r="F2850" s="220">
        <v>0.23986597310089508</v>
      </c>
      <c r="G2850" s="220">
        <v>0.0296405642251277</v>
      </c>
      <c r="H2850" s="220">
        <v>0.005553212427948826</v>
      </c>
      <c r="I2850" s="220">
        <v>0.45789399690707155</v>
      </c>
      <c r="J2850" s="220">
        <v>0.04306668541168752</v>
      </c>
      <c r="K2850" s="220">
        <v>0.07261352453254605</v>
      </c>
      <c r="L2850" s="220">
        <v>0.0156989549650874</v>
      </c>
      <c r="M2850" s="220">
        <v>0.008130652795351235</v>
      </c>
      <c r="N2850" s="220">
        <v>0.09644313229298468</v>
      </c>
    </row>
    <row r="2851" s="187" customFormat="1" ht="12.75"/>
    <row r="2852" s="187" customFormat="1" ht="12.75"/>
    <row r="2853" s="187" customFormat="1" ht="12.75"/>
    <row r="2854" s="187" customFormat="1" ht="12.75"/>
    <row r="2855" s="187" customFormat="1" ht="12.75"/>
    <row r="2856" s="187" customFormat="1" ht="12.75"/>
    <row r="2857" s="187" customFormat="1" ht="12.75"/>
    <row r="2858" s="187" customFormat="1" ht="12.75"/>
    <row r="2859" s="187" customFormat="1" ht="12.75"/>
    <row r="2860" s="190" customFormat="1" ht="12.75"/>
    <row r="2861" s="190" customFormat="1" ht="12.75"/>
    <row r="2862" s="187" customFormat="1" ht="12.75"/>
    <row r="2863" s="187" customFormat="1" ht="12.75"/>
    <row r="2864" s="187" customFormat="1" ht="12.75"/>
    <row r="2865" s="187" customFormat="1" ht="12.75"/>
    <row r="2866" s="187" customFormat="1" ht="12.75"/>
    <row r="2867" s="187" customFormat="1" ht="12.75"/>
    <row r="2868" s="187" customFormat="1" ht="12.75"/>
    <row r="2869" s="187" customFormat="1" ht="12.75"/>
    <row r="2870" s="187" customFormat="1" ht="12.75"/>
    <row r="2871" s="187" customFormat="1" ht="12.75"/>
    <row r="2872" s="187" customFormat="1" ht="12.75"/>
    <row r="2873" s="187" customFormat="1" ht="12.75"/>
    <row r="2874" s="187" customFormat="1" ht="12.75"/>
    <row r="2875" s="187" customFormat="1" ht="12.75"/>
    <row r="2876" s="187" customFormat="1" ht="12.75"/>
    <row r="2877" s="187" customFormat="1" ht="12.75"/>
    <row r="2878" s="187" customFormat="1" ht="12.75"/>
    <row r="2879" s="187" customFormat="1" ht="12.75"/>
    <row r="2880" s="187" customFormat="1" ht="12.75"/>
    <row r="2881" s="187" customFormat="1" ht="12.75"/>
    <row r="2882" s="187" customFormat="1" ht="12.75"/>
    <row r="2883" s="187" customFormat="1" ht="12.75"/>
    <row r="2884" spans="2:18" s="237" customFormat="1" ht="15.75" customHeight="1">
      <c r="B2884" s="349" t="s">
        <v>531</v>
      </c>
      <c r="C2884" s="350"/>
      <c r="D2884" s="350"/>
      <c r="E2884" s="350"/>
      <c r="F2884" s="350"/>
      <c r="G2884" s="350"/>
      <c r="H2884" s="350"/>
      <c r="I2884" s="350"/>
      <c r="J2884" s="350"/>
      <c r="K2884" s="351"/>
      <c r="L2884" s="351"/>
      <c r="M2884" s="351"/>
      <c r="N2884" s="351"/>
      <c r="O2884" s="351"/>
      <c r="P2884" s="351"/>
      <c r="Q2884" s="351"/>
      <c r="R2884" s="334"/>
    </row>
    <row r="2885" spans="4:13" s="187" customFormat="1" ht="12.75">
      <c r="D2885" s="192"/>
      <c r="E2885" s="192"/>
      <c r="F2885" s="175"/>
      <c r="G2885" s="175"/>
      <c r="H2885" s="175"/>
      <c r="I2885" s="175"/>
      <c r="J2885" s="175"/>
      <c r="K2885" s="175"/>
      <c r="L2885" s="175"/>
      <c r="M2885" s="175"/>
    </row>
    <row r="2886" spans="1:22" s="191" customFormat="1" ht="33" customHeight="1">
      <c r="A2886" s="287"/>
      <c r="B2886" s="359" t="s">
        <v>753</v>
      </c>
      <c r="C2886" s="348"/>
      <c r="D2886" s="348"/>
      <c r="E2886" s="348"/>
      <c r="F2886" s="348"/>
      <c r="G2886" s="348"/>
      <c r="H2886" s="348"/>
      <c r="I2886" s="348"/>
      <c r="J2886" s="348"/>
      <c r="K2886" s="348"/>
      <c r="L2886" s="348"/>
      <c r="M2886" s="348"/>
      <c r="N2886" s="334"/>
      <c r="O2886" s="334"/>
      <c r="P2886" s="334"/>
      <c r="Q2886" s="334"/>
      <c r="R2886" s="334"/>
      <c r="S2886" s="334"/>
      <c r="T2886" s="334"/>
      <c r="U2886" s="334"/>
      <c r="V2886" s="334"/>
    </row>
    <row r="2887" s="289" customFormat="1" ht="12.75"/>
    <row r="2888" spans="2:26" s="2" customFormat="1" ht="15.75">
      <c r="B2888" s="103" t="s">
        <v>530</v>
      </c>
      <c r="J2888" s="4"/>
      <c r="K2888" s="4"/>
      <c r="L2888" s="43"/>
      <c r="M2888" s="43"/>
      <c r="N2888" s="43"/>
      <c r="O2888" s="43"/>
      <c r="P2888" s="43"/>
      <c r="Q2888" s="43"/>
      <c r="R2888" s="43"/>
      <c r="S2888" s="43"/>
      <c r="U2888" s="22"/>
      <c r="V2888" s="22"/>
      <c r="W2888" s="22"/>
      <c r="X2888" s="22"/>
      <c r="Y2888" s="22"/>
      <c r="Z2888" s="22"/>
    </row>
    <row r="2889" spans="2:26" s="2" customFormat="1" ht="15.75" hidden="1">
      <c r="B2889" s="369" t="s">
        <v>548</v>
      </c>
      <c r="C2889" s="370"/>
      <c r="D2889" s="370"/>
      <c r="E2889" s="370"/>
      <c r="F2889" s="370"/>
      <c r="G2889" s="370"/>
      <c r="H2889" s="370"/>
      <c r="I2889" s="370"/>
      <c r="J2889" s="370"/>
      <c r="K2889" s="370"/>
      <c r="L2889" s="370"/>
      <c r="M2889" s="370"/>
      <c r="N2889" s="370"/>
      <c r="O2889" s="370"/>
      <c r="P2889" s="370"/>
      <c r="Q2889" s="370"/>
      <c r="R2889" s="370"/>
      <c r="S2889" s="370"/>
      <c r="T2889" s="370"/>
      <c r="U2889" s="370"/>
      <c r="V2889" s="370"/>
      <c r="W2889" s="22"/>
      <c r="X2889" s="22"/>
      <c r="Y2889" s="22"/>
      <c r="Z2889" s="22"/>
    </row>
    <row r="2890" spans="2:16" s="187" customFormat="1" ht="94.5" hidden="1">
      <c r="B2890" s="219"/>
      <c r="C2890" s="267" t="s">
        <v>458</v>
      </c>
      <c r="D2890" s="267" t="s">
        <v>459</v>
      </c>
      <c r="E2890" s="267" t="s">
        <v>460</v>
      </c>
      <c r="F2890" s="267" t="s">
        <v>461</v>
      </c>
      <c r="G2890" s="267" t="s">
        <v>469</v>
      </c>
      <c r="H2890" s="267" t="s">
        <v>468</v>
      </c>
      <c r="I2890" s="267" t="s">
        <v>462</v>
      </c>
      <c r="J2890" s="267" t="s">
        <v>463</v>
      </c>
      <c r="K2890" s="267" t="s">
        <v>464</v>
      </c>
      <c r="L2890" s="267" t="s">
        <v>465</v>
      </c>
      <c r="M2890" s="267" t="s">
        <v>466</v>
      </c>
      <c r="N2890" s="267" t="s">
        <v>467</v>
      </c>
      <c r="O2890" s="185"/>
      <c r="P2890" s="185"/>
    </row>
    <row r="2891" spans="2:14" s="187" customFormat="1" ht="15.75" hidden="1">
      <c r="B2891" s="269" t="s">
        <v>549</v>
      </c>
      <c r="C2891" s="220">
        <v>0.9137209075859383</v>
      </c>
      <c r="D2891" s="220">
        <v>0.7492453013925406</v>
      </c>
      <c r="E2891" s="220">
        <v>0.2462751971954426</v>
      </c>
      <c r="F2891" s="220">
        <v>0.33868925893465773</v>
      </c>
      <c r="G2891" s="220">
        <v>0.043626448534423996</v>
      </c>
      <c r="H2891" s="220">
        <v>0.005307235368585062</v>
      </c>
      <c r="I2891" s="220">
        <v>0.6338981400331094</v>
      </c>
      <c r="J2891" s="220">
        <v>0.05424091927159412</v>
      </c>
      <c r="K2891" s="220">
        <v>0.24101665205959685</v>
      </c>
      <c r="L2891" s="220">
        <v>0.03578732106339468</v>
      </c>
      <c r="M2891" s="220">
        <v>0.008959002824033498</v>
      </c>
      <c r="N2891" s="220">
        <v>0.28576297594702504</v>
      </c>
    </row>
    <row r="2892" spans="2:14" s="187" customFormat="1" ht="15.75" hidden="1">
      <c r="B2892" s="269" t="s">
        <v>550</v>
      </c>
      <c r="C2892" s="268">
        <v>0.9155551039958199</v>
      </c>
      <c r="D2892" s="268">
        <v>0.7490456768799802</v>
      </c>
      <c r="E2892" s="220">
        <v>0.260954758552622</v>
      </c>
      <c r="F2892" s="220">
        <v>0.3426419147422965</v>
      </c>
      <c r="G2892" s="220">
        <v>0.037127886555292686</v>
      </c>
      <c r="H2892" s="220">
        <v>0.005602566149469498</v>
      </c>
      <c r="I2892" s="220">
        <v>0.6463271259996807</v>
      </c>
      <c r="J2892" s="220">
        <v>0.05399364268400656</v>
      </c>
      <c r="K2892" s="220">
        <v>0.2452791848701685</v>
      </c>
      <c r="L2892" s="220">
        <v>0.0400452849906382</v>
      </c>
      <c r="M2892" s="220">
        <v>0.015472371801384676</v>
      </c>
      <c r="N2892" s="220">
        <v>0.3007968416621914</v>
      </c>
    </row>
    <row r="2893" spans="2:14" s="187" customFormat="1" ht="15.75" hidden="1">
      <c r="B2893" s="269" t="s">
        <v>551</v>
      </c>
      <c r="C2893" s="268">
        <v>0.8963037144938092</v>
      </c>
      <c r="D2893" s="268">
        <v>0.6884104151493081</v>
      </c>
      <c r="E2893" s="220">
        <v>0.19004916241806263</v>
      </c>
      <c r="F2893" s="220">
        <v>0.31800801165331394</v>
      </c>
      <c r="G2893" s="220">
        <v>0.03523306627822287</v>
      </c>
      <c r="H2893" s="220">
        <v>0.005325928623452294</v>
      </c>
      <c r="I2893" s="220">
        <v>0.5486161689730518</v>
      </c>
      <c r="J2893" s="220">
        <v>0.05935906773488711</v>
      </c>
      <c r="K2893" s="220">
        <v>0.15363255644573925</v>
      </c>
      <c r="L2893" s="220">
        <v>0.02562818645302258</v>
      </c>
      <c r="M2893" s="220">
        <v>0.013656227239621267</v>
      </c>
      <c r="N2893" s="220">
        <v>0.1929169701383831</v>
      </c>
    </row>
    <row r="2894" spans="2:14" s="187" customFormat="1" ht="15.75" hidden="1">
      <c r="B2894" s="269" t="s">
        <v>552</v>
      </c>
      <c r="C2894" s="268">
        <v>0.8990449277921937</v>
      </c>
      <c r="D2894" s="268">
        <v>0.7030173760647764</v>
      </c>
      <c r="E2894" s="220">
        <v>0.21067289795807465</v>
      </c>
      <c r="F2894" s="220">
        <v>0.3113562568777426</v>
      </c>
      <c r="G2894" s="220">
        <v>0.03016017498335756</v>
      </c>
      <c r="H2894" s="220">
        <v>0.005936935345823087</v>
      </c>
      <c r="I2894" s="220">
        <v>0.5581262651649979</v>
      </c>
      <c r="J2894" s="220">
        <v>0.05506269784123793</v>
      </c>
      <c r="K2894" s="220">
        <v>0.16615267569660494</v>
      </c>
      <c r="L2894" s="220">
        <v>0.02711698615620797</v>
      </c>
      <c r="M2894" s="220">
        <v>0.01594957001372152</v>
      </c>
      <c r="N2894" s="220">
        <v>0.20921923186653443</v>
      </c>
    </row>
    <row r="2895" spans="2:14" s="187" customFormat="1" ht="15.75" hidden="1">
      <c r="B2895" s="269" t="s">
        <v>553</v>
      </c>
      <c r="C2895" s="220">
        <v>0.9047193337411189</v>
      </c>
      <c r="D2895" s="220">
        <v>0.7178045452406719</v>
      </c>
      <c r="E2895" s="220">
        <v>0.21721639297981463</v>
      </c>
      <c r="F2895" s="220">
        <v>0.3280007528348939</v>
      </c>
      <c r="G2895" s="220">
        <v>0.03928857102526702</v>
      </c>
      <c r="H2895" s="220">
        <v>0.0053168964381499085</v>
      </c>
      <c r="I2895" s="220">
        <v>0.5898226132781255</v>
      </c>
      <c r="J2895" s="220">
        <v>0.05688608667011716</v>
      </c>
      <c r="K2895" s="220">
        <v>0.19585470286547782</v>
      </c>
      <c r="L2895" s="220">
        <v>0.030536865383710535</v>
      </c>
      <c r="M2895" s="220">
        <v>0.011386627770197149</v>
      </c>
      <c r="N2895" s="220">
        <v>0.2377781960193855</v>
      </c>
    </row>
    <row r="2896" spans="2:14" s="187" customFormat="1" ht="15.75" hidden="1">
      <c r="B2896" s="269" t="s">
        <v>554</v>
      </c>
      <c r="C2896" s="268">
        <v>0.9070271711671252</v>
      </c>
      <c r="D2896" s="268">
        <v>0.7252708695896255</v>
      </c>
      <c r="E2896" s="220">
        <v>0.23498287767360918</v>
      </c>
      <c r="F2896" s="220">
        <v>0.3264820636613709</v>
      </c>
      <c r="G2896" s="220">
        <v>0.03352888339976422</v>
      </c>
      <c r="H2896" s="220">
        <v>0.005775276483467131</v>
      </c>
      <c r="I2896" s="220">
        <v>0.6007691012182114</v>
      </c>
      <c r="J2896" s="220">
        <v>0.0545458373098299</v>
      </c>
      <c r="K2896" s="220">
        <v>0.20440829731095267</v>
      </c>
      <c r="L2896" s="220">
        <v>0.03336748442148992</v>
      </c>
      <c r="M2896" s="220">
        <v>0.01571885701453994</v>
      </c>
      <c r="N2896" s="220">
        <v>0.2534946387469825</v>
      </c>
    </row>
    <row r="2897" s="187" customFormat="1" ht="12.75"/>
    <row r="2898" s="187" customFormat="1" ht="12.75"/>
    <row r="2899" s="187" customFormat="1" ht="12.75"/>
    <row r="2900" s="187" customFormat="1" ht="12.75"/>
    <row r="2901" s="187" customFormat="1" ht="12.75"/>
    <row r="2902" s="187" customFormat="1" ht="12.75"/>
    <row r="2903" s="187" customFormat="1" ht="12.75"/>
    <row r="2904" s="187" customFormat="1" ht="12.75"/>
    <row r="2905" s="187" customFormat="1" ht="12.75"/>
    <row r="2906" s="187" customFormat="1" ht="12.75"/>
    <row r="2907" s="187" customFormat="1" ht="12.75"/>
    <row r="2908" s="187" customFormat="1" ht="12.75"/>
    <row r="2909" s="187" customFormat="1" ht="12.75"/>
    <row r="2910" s="187" customFormat="1" ht="12.75"/>
    <row r="2911" s="187" customFormat="1" ht="12.75"/>
    <row r="2912" s="187" customFormat="1" ht="12.75"/>
    <row r="2913" s="187" customFormat="1" ht="12.75"/>
    <row r="2914" s="187" customFormat="1" ht="12.75"/>
    <row r="2915" s="187" customFormat="1" ht="12.75"/>
    <row r="2916" s="187" customFormat="1" ht="12.75"/>
    <row r="2917" s="187" customFormat="1" ht="12.75"/>
    <row r="2918" s="187" customFormat="1" ht="12.75"/>
    <row r="2919" s="187" customFormat="1" ht="12.75"/>
    <row r="2920" s="187" customFormat="1" ht="12.75"/>
    <row r="2921" s="187" customFormat="1" ht="12.75"/>
    <row r="2922" s="187" customFormat="1" ht="12.75"/>
    <row r="2923" s="187" customFormat="1" ht="12.75"/>
    <row r="2924" s="187" customFormat="1" ht="12.75"/>
    <row r="2925" s="187" customFormat="1" ht="12.75"/>
    <row r="2926" s="187" customFormat="1" ht="12.75"/>
    <row r="2927" s="187" customFormat="1" ht="12.75"/>
    <row r="2928" spans="2:18" s="237" customFormat="1" ht="15.75" customHeight="1">
      <c r="B2928" s="349" t="s">
        <v>531</v>
      </c>
      <c r="C2928" s="350"/>
      <c r="D2928" s="350"/>
      <c r="E2928" s="350"/>
      <c r="F2928" s="350"/>
      <c r="G2928" s="350"/>
      <c r="H2928" s="350"/>
      <c r="I2928" s="350"/>
      <c r="J2928" s="350"/>
      <c r="K2928" s="351"/>
      <c r="L2928" s="351"/>
      <c r="M2928" s="351"/>
      <c r="N2928" s="351"/>
      <c r="O2928" s="351"/>
      <c r="P2928" s="351"/>
      <c r="Q2928" s="351"/>
      <c r="R2928" s="334"/>
    </row>
    <row r="2929" spans="4:13" s="187" customFormat="1" ht="12.75">
      <c r="D2929" s="192"/>
      <c r="E2929" s="192"/>
      <c r="F2929" s="175"/>
      <c r="G2929" s="175"/>
      <c r="H2929" s="175"/>
      <c r="I2929" s="175"/>
      <c r="J2929" s="175"/>
      <c r="K2929" s="175"/>
      <c r="L2929" s="175"/>
      <c r="M2929" s="175"/>
    </row>
    <row r="2930" spans="1:22" s="191" customFormat="1" ht="52.5" customHeight="1">
      <c r="A2930" s="287"/>
      <c r="B2930" s="359" t="s">
        <v>754</v>
      </c>
      <c r="C2930" s="348"/>
      <c r="D2930" s="348"/>
      <c r="E2930" s="348"/>
      <c r="F2930" s="348"/>
      <c r="G2930" s="348"/>
      <c r="H2930" s="348"/>
      <c r="I2930" s="348"/>
      <c r="J2930" s="348"/>
      <c r="K2930" s="348"/>
      <c r="L2930" s="348"/>
      <c r="M2930" s="348"/>
      <c r="N2930" s="334"/>
      <c r="O2930" s="334"/>
      <c r="P2930" s="334"/>
      <c r="Q2930" s="334"/>
      <c r="R2930" s="334"/>
      <c r="S2930" s="334"/>
      <c r="T2930" s="334"/>
      <c r="U2930" s="334"/>
      <c r="V2930" s="334"/>
    </row>
    <row r="2931" s="289" customFormat="1" ht="12.75"/>
    <row r="2932" spans="1:22" s="191" customFormat="1" ht="52.5" customHeight="1">
      <c r="A2932" s="287"/>
      <c r="B2932" s="359" t="s">
        <v>692</v>
      </c>
      <c r="C2932" s="348"/>
      <c r="D2932" s="348"/>
      <c r="E2932" s="348"/>
      <c r="F2932" s="348"/>
      <c r="G2932" s="348"/>
      <c r="H2932" s="348"/>
      <c r="I2932" s="348"/>
      <c r="J2932" s="348"/>
      <c r="K2932" s="348"/>
      <c r="L2932" s="348"/>
      <c r="M2932" s="348"/>
      <c r="N2932" s="334"/>
      <c r="O2932" s="334"/>
      <c r="P2932" s="334"/>
      <c r="Q2932" s="334"/>
      <c r="R2932" s="334"/>
      <c r="S2932" s="334"/>
      <c r="T2932" s="334"/>
      <c r="U2932" s="334"/>
      <c r="V2932" s="334"/>
    </row>
    <row r="2933" s="289" customFormat="1" ht="12.75"/>
    <row r="2934" spans="2:26" s="2" customFormat="1" ht="15.75">
      <c r="B2934" s="103" t="s">
        <v>533</v>
      </c>
      <c r="J2934" s="4"/>
      <c r="K2934" s="4"/>
      <c r="L2934" s="43"/>
      <c r="M2934" s="43"/>
      <c r="N2934" s="43"/>
      <c r="O2934" s="43"/>
      <c r="P2934" s="43"/>
      <c r="Q2934" s="43"/>
      <c r="R2934" s="43"/>
      <c r="S2934" s="43"/>
      <c r="U2934" s="22"/>
      <c r="V2934" s="22"/>
      <c r="W2934" s="22"/>
      <c r="X2934" s="22"/>
      <c r="Y2934" s="22"/>
      <c r="Z2934" s="22"/>
    </row>
    <row r="2935" spans="2:26" s="2" customFormat="1" ht="15.75" hidden="1">
      <c r="B2935" s="369" t="s">
        <v>555</v>
      </c>
      <c r="C2935" s="370"/>
      <c r="D2935" s="370"/>
      <c r="E2935" s="370"/>
      <c r="F2935" s="370"/>
      <c r="G2935" s="370"/>
      <c r="H2935" s="370"/>
      <c r="I2935" s="370"/>
      <c r="J2935" s="370"/>
      <c r="K2935" s="370"/>
      <c r="L2935" s="370"/>
      <c r="M2935" s="370"/>
      <c r="N2935" s="370"/>
      <c r="O2935" s="370"/>
      <c r="P2935" s="370"/>
      <c r="Q2935" s="370"/>
      <c r="R2935" s="370"/>
      <c r="S2935" s="370"/>
      <c r="T2935" s="370"/>
      <c r="U2935" s="370"/>
      <c r="V2935" s="370"/>
      <c r="W2935" s="22"/>
      <c r="X2935" s="22"/>
      <c r="Y2935" s="22"/>
      <c r="Z2935" s="22"/>
    </row>
    <row r="2936" spans="2:20" s="184" customFormat="1" ht="15.75" hidden="1">
      <c r="B2936" s="193"/>
      <c r="C2936" s="373" t="s">
        <v>450</v>
      </c>
      <c r="D2936" s="374"/>
      <c r="E2936" s="374"/>
      <c r="F2936" s="373" t="s">
        <v>451</v>
      </c>
      <c r="G2936" s="374"/>
      <c r="H2936" s="374"/>
      <c r="I2936" s="373" t="s">
        <v>452</v>
      </c>
      <c r="J2936" s="374"/>
      <c r="K2936" s="374"/>
      <c r="L2936" s="375" t="s">
        <v>453</v>
      </c>
      <c r="M2936" s="376"/>
      <c r="N2936" s="377"/>
      <c r="O2936" s="375" t="s">
        <v>454</v>
      </c>
      <c r="P2936" s="376"/>
      <c r="Q2936" s="377"/>
      <c r="R2936" s="373" t="s">
        <v>455</v>
      </c>
      <c r="S2936" s="374"/>
      <c r="T2936" s="374"/>
    </row>
    <row r="2937" spans="2:20" s="184" customFormat="1" ht="15.75" hidden="1">
      <c r="B2937" s="193"/>
      <c r="C2937" s="193" t="s">
        <v>456</v>
      </c>
      <c r="D2937" s="193" t="s">
        <v>457</v>
      </c>
      <c r="E2937" s="194" t="s">
        <v>470</v>
      </c>
      <c r="F2937" s="193" t="s">
        <v>456</v>
      </c>
      <c r="G2937" s="193" t="s">
        <v>457</v>
      </c>
      <c r="H2937" s="194" t="s">
        <v>470</v>
      </c>
      <c r="I2937" s="193" t="s">
        <v>456</v>
      </c>
      <c r="J2937" s="193" t="s">
        <v>457</v>
      </c>
      <c r="K2937" s="194" t="s">
        <v>470</v>
      </c>
      <c r="L2937" s="193" t="s">
        <v>456</v>
      </c>
      <c r="M2937" s="193" t="s">
        <v>457</v>
      </c>
      <c r="N2937" s="194" t="s">
        <v>470</v>
      </c>
      <c r="O2937" s="193" t="s">
        <v>456</v>
      </c>
      <c r="P2937" s="193" t="s">
        <v>457</v>
      </c>
      <c r="Q2937" s="194" t="s">
        <v>470</v>
      </c>
      <c r="R2937" s="193" t="s">
        <v>456</v>
      </c>
      <c r="S2937" s="193" t="s">
        <v>457</v>
      </c>
      <c r="T2937" s="194" t="s">
        <v>470</v>
      </c>
    </row>
    <row r="2938" spans="2:20" s="184" customFormat="1" ht="15.75" hidden="1">
      <c r="B2938" s="193" t="s">
        <v>353</v>
      </c>
      <c r="C2938" s="195">
        <v>6647</v>
      </c>
      <c r="D2938" s="195">
        <v>7896</v>
      </c>
      <c r="E2938" s="196">
        <v>21968</v>
      </c>
      <c r="F2938" s="189">
        <v>0.787</v>
      </c>
      <c r="G2938" s="189">
        <v>0.78</v>
      </c>
      <c r="H2938" s="189">
        <v>0.852</v>
      </c>
      <c r="I2938" s="189">
        <v>0.568</v>
      </c>
      <c r="J2938" s="189">
        <v>0.507</v>
      </c>
      <c r="K2938" s="189">
        <v>0.688</v>
      </c>
      <c r="L2938" s="189">
        <v>0.388</v>
      </c>
      <c r="M2938" s="189">
        <v>0.258</v>
      </c>
      <c r="N2938" s="189">
        <v>0.549</v>
      </c>
      <c r="O2938" s="189">
        <v>0.043</v>
      </c>
      <c r="P2938" s="189">
        <v>0.033</v>
      </c>
      <c r="Q2938" s="189">
        <v>0.059</v>
      </c>
      <c r="R2938" s="189">
        <v>0.062</v>
      </c>
      <c r="S2938" s="189">
        <v>0.051</v>
      </c>
      <c r="T2938" s="189">
        <v>0.193</v>
      </c>
    </row>
    <row r="2939" spans="2:20" s="184" customFormat="1" ht="15.75" hidden="1">
      <c r="B2939" s="193" t="s">
        <v>53</v>
      </c>
      <c r="C2939" s="195">
        <v>21921</v>
      </c>
      <c r="D2939" s="195">
        <v>56763</v>
      </c>
      <c r="E2939" s="194">
        <v>73607</v>
      </c>
      <c r="F2939" s="189">
        <v>0.825</v>
      </c>
      <c r="G2939" s="189">
        <v>0.839</v>
      </c>
      <c r="H2939" s="189">
        <v>0.866</v>
      </c>
      <c r="I2939" s="189">
        <v>0.592</v>
      </c>
      <c r="J2939" s="189">
        <v>0.58</v>
      </c>
      <c r="K2939" s="189">
        <v>0.703</v>
      </c>
      <c r="L2939" s="189">
        <v>0.402</v>
      </c>
      <c r="M2939" s="189">
        <v>0.356</v>
      </c>
      <c r="N2939" s="189">
        <v>0.558</v>
      </c>
      <c r="O2939" s="189">
        <v>0.043</v>
      </c>
      <c r="P2939" s="189">
        <v>0.037</v>
      </c>
      <c r="Q2939" s="189">
        <v>0.055</v>
      </c>
      <c r="R2939" s="189">
        <v>0.067</v>
      </c>
      <c r="S2939" s="189">
        <v>0.078</v>
      </c>
      <c r="T2939" s="189">
        <v>0.209</v>
      </c>
    </row>
    <row r="2940" spans="2:18" s="184" customFormat="1" ht="15.75">
      <c r="B2940" s="45"/>
      <c r="C2940" s="32"/>
      <c r="D2940" s="32"/>
      <c r="E2940" s="32"/>
      <c r="F2940" s="32"/>
      <c r="G2940" s="32"/>
      <c r="H2940" s="32"/>
      <c r="I2940" s="32"/>
      <c r="J2940" s="32"/>
      <c r="K2940" s="32"/>
      <c r="L2940" s="32"/>
      <c r="M2940" s="32"/>
      <c r="N2940" s="32"/>
      <c r="O2940" s="32"/>
      <c r="P2940" s="32"/>
      <c r="Q2940" s="32"/>
      <c r="R2940" s="32"/>
    </row>
    <row r="2941" spans="2:18" s="184" customFormat="1" ht="15.75">
      <c r="B2941" s="45"/>
      <c r="C2941" s="32"/>
      <c r="D2941" s="32"/>
      <c r="E2941" s="32"/>
      <c r="F2941" s="32"/>
      <c r="G2941" s="32"/>
      <c r="H2941" s="32"/>
      <c r="I2941" s="32"/>
      <c r="J2941" s="32"/>
      <c r="K2941" s="32"/>
      <c r="L2941" s="32"/>
      <c r="M2941" s="32"/>
      <c r="N2941" s="32"/>
      <c r="O2941" s="32"/>
      <c r="P2941" s="32"/>
      <c r="Q2941" s="32"/>
      <c r="R2941" s="32"/>
    </row>
    <row r="2942" spans="2:18" s="184" customFormat="1" ht="15.75">
      <c r="B2942" s="45"/>
      <c r="C2942" s="32"/>
      <c r="D2942" s="32"/>
      <c r="E2942" s="32"/>
      <c r="F2942" s="32"/>
      <c r="G2942" s="32"/>
      <c r="H2942" s="32"/>
      <c r="I2942" s="32"/>
      <c r="J2942" s="32"/>
      <c r="K2942" s="32"/>
      <c r="L2942" s="32"/>
      <c r="M2942" s="32"/>
      <c r="N2942" s="32"/>
      <c r="O2942" s="32"/>
      <c r="P2942" s="32"/>
      <c r="Q2942" s="32"/>
      <c r="R2942" s="32"/>
    </row>
    <row r="2943" spans="2:18" s="184" customFormat="1" ht="15.75">
      <c r="B2943" s="45"/>
      <c r="C2943" s="32"/>
      <c r="D2943" s="32"/>
      <c r="E2943" s="32"/>
      <c r="F2943" s="32"/>
      <c r="G2943" s="32"/>
      <c r="H2943" s="32"/>
      <c r="I2943" s="32"/>
      <c r="J2943" s="32"/>
      <c r="K2943" s="32"/>
      <c r="L2943" s="32"/>
      <c r="M2943" s="32"/>
      <c r="N2943" s="32"/>
      <c r="O2943" s="32"/>
      <c r="P2943" s="32"/>
      <c r="Q2943" s="32"/>
      <c r="R2943" s="32"/>
    </row>
    <row r="2944" spans="2:18" s="184" customFormat="1" ht="15.75">
      <c r="B2944" s="45"/>
      <c r="C2944" s="32"/>
      <c r="D2944" s="32"/>
      <c r="E2944" s="32"/>
      <c r="F2944" s="32"/>
      <c r="G2944" s="32"/>
      <c r="H2944" s="32"/>
      <c r="I2944" s="32"/>
      <c r="J2944" s="32"/>
      <c r="K2944" s="32"/>
      <c r="L2944" s="32"/>
      <c r="M2944" s="32"/>
      <c r="N2944" s="32"/>
      <c r="O2944" s="32"/>
      <c r="P2944" s="32"/>
      <c r="Q2944" s="32"/>
      <c r="R2944" s="32"/>
    </row>
    <row r="2945" spans="2:18" s="184" customFormat="1" ht="15.75">
      <c r="B2945" s="45"/>
      <c r="C2945" s="32"/>
      <c r="D2945" s="32"/>
      <c r="E2945" s="32"/>
      <c r="F2945" s="32"/>
      <c r="G2945" s="32"/>
      <c r="H2945" s="32"/>
      <c r="I2945" s="32"/>
      <c r="J2945" s="32"/>
      <c r="K2945" s="32"/>
      <c r="L2945" s="32"/>
      <c r="M2945" s="32"/>
      <c r="N2945" s="32"/>
      <c r="O2945" s="32"/>
      <c r="P2945" s="32"/>
      <c r="Q2945" s="32"/>
      <c r="R2945" s="32"/>
    </row>
    <row r="2946" spans="2:18" s="184" customFormat="1" ht="15.75">
      <c r="B2946" s="45"/>
      <c r="C2946" s="32"/>
      <c r="D2946" s="32"/>
      <c r="E2946" s="32"/>
      <c r="F2946" s="32"/>
      <c r="G2946" s="32"/>
      <c r="H2946" s="32"/>
      <c r="I2946" s="32"/>
      <c r="J2946" s="32"/>
      <c r="K2946" s="32"/>
      <c r="L2946" s="32"/>
      <c r="M2946" s="32"/>
      <c r="N2946" s="32"/>
      <c r="O2946" s="32"/>
      <c r="P2946" s="32"/>
      <c r="Q2946" s="32"/>
      <c r="R2946" s="32"/>
    </row>
    <row r="2947" spans="2:18" s="184" customFormat="1" ht="15.75">
      <c r="B2947" s="45"/>
      <c r="C2947" s="32"/>
      <c r="D2947" s="32"/>
      <c r="E2947" s="32"/>
      <c r="F2947" s="32"/>
      <c r="G2947" s="32"/>
      <c r="H2947" s="32"/>
      <c r="I2947" s="32"/>
      <c r="J2947" s="32"/>
      <c r="K2947" s="32"/>
      <c r="L2947" s="32"/>
      <c r="M2947" s="32"/>
      <c r="N2947" s="32"/>
      <c r="O2947" s="32"/>
      <c r="P2947" s="32"/>
      <c r="Q2947" s="32"/>
      <c r="R2947" s="32"/>
    </row>
    <row r="2948" spans="2:18" s="184" customFormat="1" ht="15.75">
      <c r="B2948" s="45"/>
      <c r="C2948" s="32"/>
      <c r="D2948" s="32"/>
      <c r="E2948" s="32"/>
      <c r="F2948" s="32"/>
      <c r="G2948" s="32"/>
      <c r="H2948" s="32"/>
      <c r="I2948" s="32"/>
      <c r="J2948" s="32"/>
      <c r="K2948" s="32"/>
      <c r="L2948" s="32"/>
      <c r="M2948" s="32"/>
      <c r="N2948" s="32"/>
      <c r="O2948" s="32"/>
      <c r="P2948" s="32"/>
      <c r="Q2948" s="32"/>
      <c r="R2948" s="32"/>
    </row>
    <row r="2949" spans="2:18" s="184" customFormat="1" ht="15.75">
      <c r="B2949" s="45"/>
      <c r="C2949" s="32"/>
      <c r="D2949" s="32"/>
      <c r="E2949" s="32"/>
      <c r="F2949" s="32"/>
      <c r="G2949" s="32"/>
      <c r="H2949" s="32"/>
      <c r="I2949" s="32"/>
      <c r="J2949" s="32"/>
      <c r="K2949" s="32"/>
      <c r="L2949" s="32"/>
      <c r="M2949" s="32"/>
      <c r="N2949" s="32"/>
      <c r="O2949" s="32"/>
      <c r="P2949" s="32"/>
      <c r="Q2949" s="32"/>
      <c r="R2949" s="32"/>
    </row>
    <row r="2950" spans="2:18" s="184" customFormat="1" ht="15.75">
      <c r="B2950" s="45"/>
      <c r="C2950" s="32"/>
      <c r="D2950" s="32"/>
      <c r="E2950" s="32"/>
      <c r="F2950" s="32"/>
      <c r="G2950" s="32"/>
      <c r="H2950" s="32"/>
      <c r="I2950" s="32"/>
      <c r="J2950" s="32"/>
      <c r="K2950" s="32"/>
      <c r="L2950" s="32"/>
      <c r="M2950" s="32"/>
      <c r="N2950" s="32"/>
      <c r="O2950" s="32"/>
      <c r="P2950" s="32"/>
      <c r="Q2950" s="32"/>
      <c r="R2950" s="32"/>
    </row>
    <row r="2951" spans="2:18" s="184" customFormat="1" ht="15.75">
      <c r="B2951" s="45"/>
      <c r="C2951" s="32"/>
      <c r="D2951" s="32"/>
      <c r="E2951" s="32"/>
      <c r="F2951" s="32"/>
      <c r="G2951" s="32"/>
      <c r="H2951" s="32"/>
      <c r="I2951" s="32"/>
      <c r="J2951" s="32"/>
      <c r="K2951" s="32"/>
      <c r="L2951" s="32"/>
      <c r="M2951" s="32"/>
      <c r="N2951" s="32"/>
      <c r="O2951" s="32"/>
      <c r="P2951" s="32"/>
      <c r="Q2951" s="32"/>
      <c r="R2951" s="32"/>
    </row>
    <row r="2952" spans="2:18" s="184" customFormat="1" ht="15.75">
      <c r="B2952" s="45"/>
      <c r="C2952" s="32"/>
      <c r="D2952" s="32"/>
      <c r="E2952" s="32"/>
      <c r="F2952" s="32"/>
      <c r="G2952" s="32"/>
      <c r="H2952" s="32"/>
      <c r="I2952" s="32"/>
      <c r="J2952" s="32"/>
      <c r="K2952" s="32"/>
      <c r="L2952" s="32"/>
      <c r="M2952" s="32"/>
      <c r="N2952" s="32"/>
      <c r="O2952" s="32"/>
      <c r="P2952" s="32"/>
      <c r="Q2952" s="32"/>
      <c r="R2952" s="32"/>
    </row>
    <row r="2953" spans="2:18" s="184" customFormat="1" ht="15.75">
      <c r="B2953" s="45"/>
      <c r="C2953" s="32"/>
      <c r="D2953" s="32"/>
      <c r="E2953" s="32"/>
      <c r="F2953" s="32"/>
      <c r="G2953" s="32"/>
      <c r="H2953" s="32"/>
      <c r="I2953" s="32"/>
      <c r="J2953" s="32"/>
      <c r="K2953" s="32"/>
      <c r="L2953" s="32"/>
      <c r="M2953" s="32"/>
      <c r="N2953" s="32"/>
      <c r="O2953" s="32"/>
      <c r="P2953" s="32"/>
      <c r="Q2953" s="32"/>
      <c r="R2953" s="32"/>
    </row>
    <row r="2954" spans="2:18" s="184" customFormat="1" ht="15.75">
      <c r="B2954" s="45"/>
      <c r="C2954" s="32"/>
      <c r="D2954" s="32"/>
      <c r="E2954" s="32"/>
      <c r="F2954" s="32"/>
      <c r="G2954" s="32"/>
      <c r="H2954" s="32"/>
      <c r="I2954" s="32"/>
      <c r="J2954" s="32"/>
      <c r="K2954" s="32"/>
      <c r="L2954" s="32"/>
      <c r="M2954" s="32"/>
      <c r="N2954" s="32"/>
      <c r="O2954" s="32"/>
      <c r="P2954" s="32"/>
      <c r="Q2954" s="32"/>
      <c r="R2954" s="32"/>
    </row>
    <row r="2955" spans="2:18" s="184" customFormat="1" ht="15.75">
      <c r="B2955" s="45"/>
      <c r="C2955" s="32"/>
      <c r="D2955" s="32"/>
      <c r="E2955" s="32"/>
      <c r="F2955" s="32"/>
      <c r="G2955" s="32"/>
      <c r="H2955" s="32"/>
      <c r="I2955" s="32"/>
      <c r="J2955" s="32"/>
      <c r="K2955" s="32"/>
      <c r="L2955" s="32"/>
      <c r="M2955" s="32"/>
      <c r="N2955" s="32"/>
      <c r="O2955" s="32"/>
      <c r="P2955" s="32"/>
      <c r="Q2955" s="32"/>
      <c r="R2955" s="32"/>
    </row>
    <row r="2956" spans="2:18" s="184" customFormat="1" ht="15.75">
      <c r="B2956" s="45"/>
      <c r="C2956" s="32"/>
      <c r="D2956" s="32"/>
      <c r="E2956" s="32"/>
      <c r="F2956" s="32"/>
      <c r="G2956" s="32"/>
      <c r="H2956" s="32"/>
      <c r="I2956" s="32"/>
      <c r="J2956" s="32"/>
      <c r="K2956" s="32"/>
      <c r="L2956" s="32"/>
      <c r="M2956" s="32"/>
      <c r="N2956" s="32"/>
      <c r="O2956" s="32"/>
      <c r="P2956" s="32"/>
      <c r="Q2956" s="32"/>
      <c r="R2956" s="32"/>
    </row>
    <row r="2957" spans="2:18" s="184" customFormat="1" ht="15.75">
      <c r="B2957" s="45"/>
      <c r="C2957" s="32"/>
      <c r="D2957" s="32"/>
      <c r="E2957" s="32"/>
      <c r="F2957" s="32"/>
      <c r="G2957" s="32"/>
      <c r="H2957" s="32"/>
      <c r="I2957" s="32"/>
      <c r="J2957" s="32"/>
      <c r="K2957" s="32"/>
      <c r="L2957" s="32"/>
      <c r="M2957" s="32"/>
      <c r="N2957" s="32"/>
      <c r="O2957" s="32"/>
      <c r="P2957" s="32"/>
      <c r="Q2957" s="32"/>
      <c r="R2957" s="32"/>
    </row>
    <row r="2958" spans="2:18" s="184" customFormat="1" ht="15.75">
      <c r="B2958" s="45"/>
      <c r="C2958" s="32"/>
      <c r="D2958" s="32"/>
      <c r="E2958" s="32"/>
      <c r="F2958" s="32"/>
      <c r="G2958" s="32"/>
      <c r="H2958" s="32"/>
      <c r="I2958" s="32"/>
      <c r="J2958" s="32"/>
      <c r="K2958" s="32"/>
      <c r="L2958" s="32"/>
      <c r="M2958" s="32"/>
      <c r="N2958" s="32"/>
      <c r="O2958" s="32"/>
      <c r="P2958" s="32"/>
      <c r="Q2958" s="32"/>
      <c r="R2958" s="32"/>
    </row>
    <row r="2959" spans="2:18" s="184" customFormat="1" ht="15.75">
      <c r="B2959" s="45"/>
      <c r="C2959" s="32"/>
      <c r="D2959" s="32"/>
      <c r="E2959" s="32"/>
      <c r="F2959" s="32"/>
      <c r="G2959" s="32"/>
      <c r="H2959" s="32"/>
      <c r="I2959" s="32"/>
      <c r="J2959" s="32"/>
      <c r="K2959" s="32"/>
      <c r="L2959" s="32"/>
      <c r="M2959" s="32"/>
      <c r="N2959" s="32"/>
      <c r="O2959" s="32"/>
      <c r="P2959" s="32"/>
      <c r="Q2959" s="32"/>
      <c r="R2959" s="32"/>
    </row>
    <row r="2960" spans="2:18" s="184" customFormat="1" ht="15.75">
      <c r="B2960" s="45"/>
      <c r="C2960" s="32"/>
      <c r="D2960" s="32"/>
      <c r="E2960" s="32"/>
      <c r="F2960" s="32"/>
      <c r="G2960" s="32"/>
      <c r="H2960" s="32"/>
      <c r="I2960" s="32"/>
      <c r="J2960" s="32"/>
      <c r="K2960" s="32"/>
      <c r="L2960" s="32"/>
      <c r="M2960" s="32"/>
      <c r="N2960" s="32"/>
      <c r="O2960" s="32"/>
      <c r="P2960" s="32"/>
      <c r="Q2960" s="32"/>
      <c r="R2960" s="32"/>
    </row>
    <row r="2961" spans="2:18" s="184" customFormat="1" ht="15.75">
      <c r="B2961" s="45"/>
      <c r="C2961" s="32"/>
      <c r="D2961" s="32"/>
      <c r="E2961" s="32"/>
      <c r="F2961" s="32"/>
      <c r="G2961" s="32"/>
      <c r="H2961" s="32"/>
      <c r="I2961" s="32"/>
      <c r="J2961" s="32"/>
      <c r="K2961" s="32"/>
      <c r="L2961" s="32"/>
      <c r="M2961" s="32"/>
      <c r="N2961" s="32"/>
      <c r="O2961" s="32"/>
      <c r="P2961" s="32"/>
      <c r="Q2961" s="32"/>
      <c r="R2961" s="32"/>
    </row>
    <row r="2962" spans="2:18" s="184" customFormat="1" ht="15.75">
      <c r="B2962" s="45"/>
      <c r="C2962" s="32"/>
      <c r="D2962" s="32"/>
      <c r="E2962" s="32"/>
      <c r="F2962" s="32"/>
      <c r="G2962" s="32"/>
      <c r="H2962" s="32"/>
      <c r="I2962" s="32"/>
      <c r="J2962" s="32"/>
      <c r="K2962" s="32"/>
      <c r="L2962" s="32"/>
      <c r="M2962" s="32"/>
      <c r="N2962" s="32"/>
      <c r="O2962" s="32"/>
      <c r="P2962" s="32"/>
      <c r="Q2962" s="32"/>
      <c r="R2962" s="32"/>
    </row>
    <row r="2963" spans="2:18" s="184" customFormat="1" ht="15.75">
      <c r="B2963" s="45"/>
      <c r="C2963" s="32"/>
      <c r="D2963" s="32"/>
      <c r="E2963" s="32"/>
      <c r="F2963" s="32"/>
      <c r="G2963" s="32"/>
      <c r="H2963" s="32"/>
      <c r="I2963" s="32"/>
      <c r="J2963" s="32"/>
      <c r="K2963" s="32"/>
      <c r="L2963" s="32"/>
      <c r="M2963" s="32"/>
      <c r="N2963" s="32"/>
      <c r="O2963" s="32"/>
      <c r="P2963" s="32"/>
      <c r="Q2963" s="32"/>
      <c r="R2963" s="32"/>
    </row>
    <row r="2964" spans="2:18" s="237" customFormat="1" ht="15.75" customHeight="1">
      <c r="B2964" s="349" t="s">
        <v>531</v>
      </c>
      <c r="C2964" s="350"/>
      <c r="D2964" s="350"/>
      <c r="E2964" s="350"/>
      <c r="F2964" s="350"/>
      <c r="G2964" s="350"/>
      <c r="H2964" s="350"/>
      <c r="I2964" s="350"/>
      <c r="J2964" s="350"/>
      <c r="K2964" s="351"/>
      <c r="L2964" s="351"/>
      <c r="M2964" s="351"/>
      <c r="N2964" s="351"/>
      <c r="O2964" s="351"/>
      <c r="P2964" s="351"/>
      <c r="Q2964" s="351"/>
      <c r="R2964" s="334"/>
    </row>
    <row r="2965" spans="2:9" s="191" customFormat="1" ht="15.75">
      <c r="B2965" s="45"/>
      <c r="C2965" s="48"/>
      <c r="D2965" s="48"/>
      <c r="E2965" s="48"/>
      <c r="F2965" s="48"/>
      <c r="G2965" s="48"/>
      <c r="H2965" s="48"/>
      <c r="I2965" s="48"/>
    </row>
    <row r="2966" spans="1:22" s="191" customFormat="1" ht="36.75" customHeight="1">
      <c r="A2966" s="287"/>
      <c r="B2966" s="359" t="s">
        <v>693</v>
      </c>
      <c r="C2966" s="348"/>
      <c r="D2966" s="348"/>
      <c r="E2966" s="348"/>
      <c r="F2966" s="348"/>
      <c r="G2966" s="348"/>
      <c r="H2966" s="348"/>
      <c r="I2966" s="348"/>
      <c r="J2966" s="348"/>
      <c r="K2966" s="348"/>
      <c r="L2966" s="348"/>
      <c r="M2966" s="348"/>
      <c r="N2966" s="334"/>
      <c r="O2966" s="334"/>
      <c r="P2966" s="334"/>
      <c r="Q2966" s="334"/>
      <c r="R2966" s="334"/>
      <c r="S2966" s="334"/>
      <c r="T2966" s="334"/>
      <c r="U2966" s="334"/>
      <c r="V2966" s="334"/>
    </row>
    <row r="2967" s="289" customFormat="1" ht="12.75"/>
    <row r="2968" spans="2:26" s="2" customFormat="1" ht="15.75">
      <c r="B2968" s="103" t="s">
        <v>614</v>
      </c>
      <c r="J2968" s="4"/>
      <c r="K2968" s="4"/>
      <c r="L2968" s="43"/>
      <c r="M2968" s="43"/>
      <c r="N2968" s="43"/>
      <c r="O2968" s="43"/>
      <c r="P2968" s="43"/>
      <c r="Q2968" s="43"/>
      <c r="R2968" s="43"/>
      <c r="S2968" s="43"/>
      <c r="U2968" s="22"/>
      <c r="V2968" s="22"/>
      <c r="W2968" s="22"/>
      <c r="X2968" s="22"/>
      <c r="Y2968" s="22"/>
      <c r="Z2968" s="22"/>
    </row>
    <row r="2969" spans="2:26" s="2" customFormat="1" ht="15.75" hidden="1">
      <c r="B2969" s="369" t="s">
        <v>556</v>
      </c>
      <c r="C2969" s="370"/>
      <c r="D2969" s="370"/>
      <c r="E2969" s="370"/>
      <c r="F2969" s="370"/>
      <c r="G2969" s="370"/>
      <c r="H2969" s="370"/>
      <c r="I2969" s="370"/>
      <c r="J2969" s="370"/>
      <c r="K2969" s="370"/>
      <c r="L2969" s="370"/>
      <c r="M2969" s="370"/>
      <c r="N2969" s="370"/>
      <c r="O2969" s="370"/>
      <c r="P2969" s="370"/>
      <c r="Q2969" s="370"/>
      <c r="R2969" s="370"/>
      <c r="S2969" s="370"/>
      <c r="T2969" s="370"/>
      <c r="U2969" s="370"/>
      <c r="V2969" s="370"/>
      <c r="W2969" s="22"/>
      <c r="X2969" s="22"/>
      <c r="Y2969" s="22"/>
      <c r="Z2969" s="22"/>
    </row>
    <row r="2970" spans="2:20" s="186" customFormat="1" ht="15.75" hidden="1">
      <c r="B2970" s="193"/>
      <c r="C2970" s="373" t="s">
        <v>450</v>
      </c>
      <c r="D2970" s="374"/>
      <c r="E2970" s="374"/>
      <c r="F2970" s="373" t="s">
        <v>451</v>
      </c>
      <c r="G2970" s="374"/>
      <c r="H2970" s="374"/>
      <c r="I2970" s="373" t="s">
        <v>452</v>
      </c>
      <c r="J2970" s="374"/>
      <c r="K2970" s="374"/>
      <c r="L2970" s="375" t="s">
        <v>453</v>
      </c>
      <c r="M2970" s="376"/>
      <c r="N2970" s="377"/>
      <c r="O2970" s="375" t="s">
        <v>454</v>
      </c>
      <c r="P2970" s="376"/>
      <c r="Q2970" s="377"/>
      <c r="R2970" s="373" t="s">
        <v>455</v>
      </c>
      <c r="S2970" s="374"/>
      <c r="T2970" s="374"/>
    </row>
    <row r="2971" spans="2:20" s="186" customFormat="1" ht="15.75" hidden="1">
      <c r="B2971" s="193"/>
      <c r="C2971" s="193" t="s">
        <v>471</v>
      </c>
      <c r="D2971" s="193" t="s">
        <v>472</v>
      </c>
      <c r="E2971" s="194" t="s">
        <v>473</v>
      </c>
      <c r="F2971" s="193" t="s">
        <v>471</v>
      </c>
      <c r="G2971" s="193" t="s">
        <v>472</v>
      </c>
      <c r="H2971" s="194" t="s">
        <v>473</v>
      </c>
      <c r="I2971" s="193" t="s">
        <v>471</v>
      </c>
      <c r="J2971" s="193" t="s">
        <v>472</v>
      </c>
      <c r="K2971" s="194" t="s">
        <v>473</v>
      </c>
      <c r="L2971" s="193" t="s">
        <v>471</v>
      </c>
      <c r="M2971" s="193" t="s">
        <v>472</v>
      </c>
      <c r="N2971" s="194" t="s">
        <v>473</v>
      </c>
      <c r="O2971" s="193" t="s">
        <v>471</v>
      </c>
      <c r="P2971" s="193" t="s">
        <v>472</v>
      </c>
      <c r="Q2971" s="194" t="s">
        <v>473</v>
      </c>
      <c r="R2971" s="193" t="s">
        <v>471</v>
      </c>
      <c r="S2971" s="193" t="s">
        <v>472</v>
      </c>
      <c r="T2971" s="194" t="s">
        <v>473</v>
      </c>
    </row>
    <row r="2972" spans="2:20" s="186" customFormat="1" ht="15.75" hidden="1">
      <c r="B2972" s="193" t="s">
        <v>353</v>
      </c>
      <c r="C2972" s="195">
        <v>6358</v>
      </c>
      <c r="D2972" s="195">
        <v>7399</v>
      </c>
      <c r="E2972" s="196">
        <v>20538</v>
      </c>
      <c r="F2972" s="189">
        <v>0.842</v>
      </c>
      <c r="G2972" s="189">
        <v>0.809</v>
      </c>
      <c r="H2972" s="189">
        <v>0.879</v>
      </c>
      <c r="I2972" s="189">
        <v>0.7</v>
      </c>
      <c r="J2972" s="189">
        <v>0.617</v>
      </c>
      <c r="K2972" s="189">
        <v>0.749</v>
      </c>
      <c r="L2972" s="189">
        <v>0.506</v>
      </c>
      <c r="M2972" s="189">
        <v>0.336</v>
      </c>
      <c r="N2972" s="189">
        <v>0.634</v>
      </c>
      <c r="O2972" s="189">
        <v>0.042</v>
      </c>
      <c r="P2972" s="189">
        <v>0.028</v>
      </c>
      <c r="Q2972" s="189">
        <v>0.054</v>
      </c>
      <c r="R2972" s="189">
        <v>0.122</v>
      </c>
      <c r="S2972" s="189">
        <v>0.089</v>
      </c>
      <c r="T2972" s="189">
        <v>0.286</v>
      </c>
    </row>
    <row r="2973" spans="2:20" s="186" customFormat="1" ht="15.75" hidden="1">
      <c r="B2973" s="193" t="s">
        <v>53</v>
      </c>
      <c r="C2973" s="195">
        <v>20757</v>
      </c>
      <c r="D2973" s="195">
        <v>53569</v>
      </c>
      <c r="E2973" s="194">
        <v>68897</v>
      </c>
      <c r="F2973" s="189">
        <v>0.858</v>
      </c>
      <c r="G2973" s="189">
        <v>0.855</v>
      </c>
      <c r="H2973" s="189">
        <v>0.885</v>
      </c>
      <c r="I2973" s="189">
        <v>0.697</v>
      </c>
      <c r="J2973" s="189">
        <v>0.659</v>
      </c>
      <c r="K2973" s="189">
        <v>0.749</v>
      </c>
      <c r="L2973" s="189">
        <v>0.517</v>
      </c>
      <c r="M2973" s="189">
        <v>0.446</v>
      </c>
      <c r="N2973" s="189">
        <v>0.646</v>
      </c>
      <c r="O2973" s="189">
        <v>0.043</v>
      </c>
      <c r="P2973" s="189">
        <v>0.035</v>
      </c>
      <c r="Q2973" s="189">
        <v>0.054</v>
      </c>
      <c r="R2973" s="189">
        <v>0.127</v>
      </c>
      <c r="S2973" s="189">
        <v>0.129</v>
      </c>
      <c r="T2973" s="189">
        <v>0.301</v>
      </c>
    </row>
    <row r="2974" spans="2:18" s="186" customFormat="1" ht="15.75">
      <c r="B2974" s="45"/>
      <c r="C2974" s="32"/>
      <c r="D2974" s="32"/>
      <c r="E2974" s="32"/>
      <c r="F2974" s="32"/>
      <c r="G2974" s="32"/>
      <c r="H2974" s="32"/>
      <c r="I2974" s="32"/>
      <c r="J2974" s="32"/>
      <c r="K2974" s="32"/>
      <c r="L2974" s="32"/>
      <c r="M2974" s="32"/>
      <c r="N2974" s="32"/>
      <c r="O2974" s="32"/>
      <c r="P2974" s="32"/>
      <c r="Q2974" s="32"/>
      <c r="R2974" s="32"/>
    </row>
    <row r="2975" spans="2:18" s="186" customFormat="1" ht="15.75">
      <c r="B2975" s="45"/>
      <c r="C2975" s="32"/>
      <c r="D2975" s="32"/>
      <c r="E2975" s="32"/>
      <c r="F2975" s="32"/>
      <c r="G2975" s="32"/>
      <c r="H2975" s="32"/>
      <c r="I2975" s="32"/>
      <c r="J2975" s="32"/>
      <c r="K2975" s="32"/>
      <c r="L2975" s="32"/>
      <c r="M2975" s="32"/>
      <c r="N2975" s="32"/>
      <c r="O2975" s="32"/>
      <c r="P2975" s="32"/>
      <c r="Q2975" s="32"/>
      <c r="R2975" s="32"/>
    </row>
    <row r="2976" spans="2:18" s="186" customFormat="1" ht="15.75">
      <c r="B2976" s="45"/>
      <c r="C2976" s="32"/>
      <c r="D2976" s="32"/>
      <c r="E2976" s="32"/>
      <c r="F2976" s="32"/>
      <c r="G2976" s="32"/>
      <c r="H2976" s="32"/>
      <c r="I2976" s="32"/>
      <c r="J2976" s="32"/>
      <c r="K2976" s="32"/>
      <c r="L2976" s="32"/>
      <c r="M2976" s="32"/>
      <c r="N2976" s="32"/>
      <c r="O2976" s="32"/>
      <c r="P2976" s="32"/>
      <c r="Q2976" s="32"/>
      <c r="R2976" s="32"/>
    </row>
    <row r="2977" spans="2:18" s="186" customFormat="1" ht="15.75">
      <c r="B2977" s="45"/>
      <c r="C2977" s="32"/>
      <c r="D2977" s="32"/>
      <c r="E2977" s="32"/>
      <c r="F2977" s="32"/>
      <c r="G2977" s="32"/>
      <c r="H2977" s="32"/>
      <c r="I2977" s="32"/>
      <c r="J2977" s="32"/>
      <c r="K2977" s="32"/>
      <c r="L2977" s="32"/>
      <c r="M2977" s="32"/>
      <c r="N2977" s="32"/>
      <c r="O2977" s="32"/>
      <c r="P2977" s="32"/>
      <c r="Q2977" s="32"/>
      <c r="R2977" s="32"/>
    </row>
    <row r="2978" spans="2:18" s="186" customFormat="1" ht="15.75">
      <c r="B2978" s="45"/>
      <c r="C2978" s="32"/>
      <c r="D2978" s="32"/>
      <c r="E2978" s="32"/>
      <c r="F2978" s="32"/>
      <c r="G2978" s="32"/>
      <c r="H2978" s="32"/>
      <c r="I2978" s="32"/>
      <c r="J2978" s="32"/>
      <c r="K2978" s="32"/>
      <c r="L2978" s="32"/>
      <c r="M2978" s="32"/>
      <c r="N2978" s="32"/>
      <c r="O2978" s="32"/>
      <c r="P2978" s="32"/>
      <c r="Q2978" s="32"/>
      <c r="R2978" s="32"/>
    </row>
    <row r="2979" spans="2:18" s="186" customFormat="1" ht="15.75">
      <c r="B2979" s="45"/>
      <c r="C2979" s="32"/>
      <c r="D2979" s="32"/>
      <c r="E2979" s="32"/>
      <c r="F2979" s="32"/>
      <c r="G2979" s="32"/>
      <c r="H2979" s="32"/>
      <c r="I2979" s="32"/>
      <c r="J2979" s="32"/>
      <c r="K2979" s="32"/>
      <c r="L2979" s="32"/>
      <c r="M2979" s="32"/>
      <c r="N2979" s="32"/>
      <c r="O2979" s="32"/>
      <c r="P2979" s="32"/>
      <c r="Q2979" s="32"/>
      <c r="R2979" s="32"/>
    </row>
    <row r="2980" spans="2:18" s="186" customFormat="1" ht="15.75">
      <c r="B2980" s="45"/>
      <c r="C2980" s="32"/>
      <c r="D2980" s="32"/>
      <c r="E2980" s="32"/>
      <c r="F2980" s="32"/>
      <c r="G2980" s="32"/>
      <c r="H2980" s="32"/>
      <c r="I2980" s="32"/>
      <c r="J2980" s="32"/>
      <c r="K2980" s="32"/>
      <c r="L2980" s="32"/>
      <c r="M2980" s="32"/>
      <c r="N2980" s="32"/>
      <c r="O2980" s="32"/>
      <c r="P2980" s="32"/>
      <c r="Q2980" s="32"/>
      <c r="R2980" s="32"/>
    </row>
    <row r="2981" spans="2:18" s="186" customFormat="1" ht="15.75">
      <c r="B2981" s="45"/>
      <c r="C2981" s="32"/>
      <c r="D2981" s="32"/>
      <c r="E2981" s="32"/>
      <c r="F2981" s="32"/>
      <c r="G2981" s="32"/>
      <c r="H2981" s="32"/>
      <c r="I2981" s="32"/>
      <c r="J2981" s="32"/>
      <c r="K2981" s="32"/>
      <c r="L2981" s="32"/>
      <c r="M2981" s="32"/>
      <c r="N2981" s="32"/>
      <c r="O2981" s="32"/>
      <c r="P2981" s="32"/>
      <c r="Q2981" s="32"/>
      <c r="R2981" s="32"/>
    </row>
    <row r="2982" spans="2:18" s="186" customFormat="1" ht="15.75">
      <c r="B2982" s="45"/>
      <c r="C2982" s="32"/>
      <c r="D2982" s="32"/>
      <c r="E2982" s="32"/>
      <c r="F2982" s="32"/>
      <c r="G2982" s="32"/>
      <c r="H2982" s="32"/>
      <c r="I2982" s="32"/>
      <c r="J2982" s="32"/>
      <c r="K2982" s="32"/>
      <c r="L2982" s="32"/>
      <c r="M2982" s="32"/>
      <c r="N2982" s="32"/>
      <c r="O2982" s="32"/>
      <c r="P2982" s="32"/>
      <c r="Q2982" s="32"/>
      <c r="R2982" s="32"/>
    </row>
    <row r="2983" spans="2:18" s="186" customFormat="1" ht="15.75">
      <c r="B2983" s="45"/>
      <c r="C2983" s="32"/>
      <c r="D2983" s="32"/>
      <c r="E2983" s="32"/>
      <c r="F2983" s="32"/>
      <c r="G2983" s="32"/>
      <c r="H2983" s="32"/>
      <c r="I2983" s="32"/>
      <c r="J2983" s="32"/>
      <c r="K2983" s="32"/>
      <c r="L2983" s="32"/>
      <c r="M2983" s="32"/>
      <c r="N2983" s="32"/>
      <c r="O2983" s="32"/>
      <c r="P2983" s="32"/>
      <c r="Q2983" s="32"/>
      <c r="R2983" s="32"/>
    </row>
    <row r="2984" spans="2:18" s="186" customFormat="1" ht="15.75">
      <c r="B2984" s="45"/>
      <c r="C2984" s="32"/>
      <c r="D2984" s="32"/>
      <c r="E2984" s="32"/>
      <c r="F2984" s="32"/>
      <c r="G2984" s="32"/>
      <c r="H2984" s="32"/>
      <c r="I2984" s="32"/>
      <c r="J2984" s="32"/>
      <c r="K2984" s="32"/>
      <c r="L2984" s="32"/>
      <c r="M2984" s="32"/>
      <c r="N2984" s="32"/>
      <c r="O2984" s="32"/>
      <c r="P2984" s="32"/>
      <c r="Q2984" s="32"/>
      <c r="R2984" s="32"/>
    </row>
    <row r="2985" spans="2:18" s="186" customFormat="1" ht="15.75">
      <c r="B2985" s="45"/>
      <c r="C2985" s="32"/>
      <c r="D2985" s="32"/>
      <c r="E2985" s="32"/>
      <c r="F2985" s="32"/>
      <c r="G2985" s="32"/>
      <c r="H2985" s="32"/>
      <c r="I2985" s="32"/>
      <c r="J2985" s="32"/>
      <c r="K2985" s="32"/>
      <c r="L2985" s="32"/>
      <c r="M2985" s="32"/>
      <c r="N2985" s="32"/>
      <c r="O2985" s="32"/>
      <c r="P2985" s="32"/>
      <c r="Q2985" s="32"/>
      <c r="R2985" s="32"/>
    </row>
    <row r="2986" spans="2:18" s="186" customFormat="1" ht="15.75">
      <c r="B2986" s="45"/>
      <c r="C2986" s="32"/>
      <c r="D2986" s="32"/>
      <c r="E2986" s="32"/>
      <c r="F2986" s="32"/>
      <c r="G2986" s="32"/>
      <c r="H2986" s="32"/>
      <c r="I2986" s="32"/>
      <c r="J2986" s="32"/>
      <c r="K2986" s="32"/>
      <c r="L2986" s="32"/>
      <c r="M2986" s="32"/>
      <c r="N2986" s="32"/>
      <c r="O2986" s="32"/>
      <c r="P2986" s="32"/>
      <c r="Q2986" s="32"/>
      <c r="R2986" s="32"/>
    </row>
    <row r="2987" spans="2:18" s="186" customFormat="1" ht="15.75">
      <c r="B2987" s="45"/>
      <c r="C2987" s="32"/>
      <c r="D2987" s="32"/>
      <c r="E2987" s="32"/>
      <c r="F2987" s="32"/>
      <c r="G2987" s="32"/>
      <c r="H2987" s="32"/>
      <c r="I2987" s="32"/>
      <c r="J2987" s="32"/>
      <c r="K2987" s="32"/>
      <c r="L2987" s="32"/>
      <c r="M2987" s="32"/>
      <c r="N2987" s="32"/>
      <c r="O2987" s="32"/>
      <c r="P2987" s="32"/>
      <c r="Q2987" s="32"/>
      <c r="R2987" s="32"/>
    </row>
    <row r="2988" spans="2:18" s="186" customFormat="1" ht="15.75">
      <c r="B2988" s="45"/>
      <c r="C2988" s="32"/>
      <c r="D2988" s="32"/>
      <c r="E2988" s="32"/>
      <c r="F2988" s="32"/>
      <c r="G2988" s="32"/>
      <c r="H2988" s="32"/>
      <c r="I2988" s="32"/>
      <c r="J2988" s="32"/>
      <c r="K2988" s="32"/>
      <c r="L2988" s="32"/>
      <c r="M2988" s="32"/>
      <c r="N2988" s="32"/>
      <c r="O2988" s="32"/>
      <c r="P2988" s="32"/>
      <c r="Q2988" s="32"/>
      <c r="R2988" s="32"/>
    </row>
    <row r="2989" spans="2:18" s="186" customFormat="1" ht="15.75">
      <c r="B2989" s="45"/>
      <c r="C2989" s="32"/>
      <c r="D2989" s="32"/>
      <c r="E2989" s="32"/>
      <c r="F2989" s="32"/>
      <c r="G2989" s="32"/>
      <c r="H2989" s="32"/>
      <c r="I2989" s="32"/>
      <c r="J2989" s="32"/>
      <c r="K2989" s="32"/>
      <c r="L2989" s="32"/>
      <c r="M2989" s="32"/>
      <c r="N2989" s="32"/>
      <c r="O2989" s="32"/>
      <c r="P2989" s="32"/>
      <c r="Q2989" s="32"/>
      <c r="R2989" s="32"/>
    </row>
    <row r="2990" spans="2:18" s="186" customFormat="1" ht="15.75">
      <c r="B2990" s="45"/>
      <c r="C2990" s="32"/>
      <c r="D2990" s="32"/>
      <c r="E2990" s="32"/>
      <c r="F2990" s="32"/>
      <c r="G2990" s="32"/>
      <c r="H2990" s="32"/>
      <c r="I2990" s="32"/>
      <c r="J2990" s="32"/>
      <c r="K2990" s="32"/>
      <c r="L2990" s="32"/>
      <c r="M2990" s="32"/>
      <c r="N2990" s="32"/>
      <c r="O2990" s="32"/>
      <c r="P2990" s="32"/>
      <c r="Q2990" s="32"/>
      <c r="R2990" s="32"/>
    </row>
    <row r="2991" spans="2:18" s="186" customFormat="1" ht="15.75">
      <c r="B2991" s="45"/>
      <c r="C2991" s="32"/>
      <c r="D2991" s="32"/>
      <c r="E2991" s="32"/>
      <c r="F2991" s="32"/>
      <c r="G2991" s="32"/>
      <c r="H2991" s="32"/>
      <c r="I2991" s="32"/>
      <c r="J2991" s="32"/>
      <c r="K2991" s="32"/>
      <c r="L2991" s="32"/>
      <c r="M2991" s="32"/>
      <c r="N2991" s="32"/>
      <c r="O2991" s="32"/>
      <c r="P2991" s="32"/>
      <c r="Q2991" s="32"/>
      <c r="R2991" s="32"/>
    </row>
    <row r="2992" spans="2:18" s="186" customFormat="1" ht="15.75">
      <c r="B2992" s="45"/>
      <c r="C2992" s="32"/>
      <c r="D2992" s="32"/>
      <c r="E2992" s="32"/>
      <c r="F2992" s="32"/>
      <c r="G2992" s="32"/>
      <c r="H2992" s="32"/>
      <c r="I2992" s="32"/>
      <c r="J2992" s="32"/>
      <c r="K2992" s="32"/>
      <c r="L2992" s="32"/>
      <c r="M2992" s="32"/>
      <c r="N2992" s="32"/>
      <c r="O2992" s="32"/>
      <c r="P2992" s="32"/>
      <c r="Q2992" s="32"/>
      <c r="R2992" s="32"/>
    </row>
    <row r="2993" spans="2:18" s="186" customFormat="1" ht="15.75">
      <c r="B2993" s="45"/>
      <c r="C2993" s="32"/>
      <c r="D2993" s="32"/>
      <c r="E2993" s="32"/>
      <c r="F2993" s="32"/>
      <c r="G2993" s="32"/>
      <c r="H2993" s="32"/>
      <c r="I2993" s="32"/>
      <c r="J2993" s="32"/>
      <c r="K2993" s="32"/>
      <c r="L2993" s="32"/>
      <c r="M2993" s="32"/>
      <c r="N2993" s="32"/>
      <c r="O2993" s="32"/>
      <c r="P2993" s="32"/>
      <c r="Q2993" s="32"/>
      <c r="R2993" s="32"/>
    </row>
    <row r="2994" spans="2:18" s="186" customFormat="1" ht="15.75">
      <c r="B2994" s="45"/>
      <c r="C2994" s="32"/>
      <c r="D2994" s="32"/>
      <c r="E2994" s="32"/>
      <c r="F2994" s="32"/>
      <c r="G2994" s="32"/>
      <c r="H2994" s="32"/>
      <c r="I2994" s="32"/>
      <c r="J2994" s="32"/>
      <c r="K2994" s="32"/>
      <c r="L2994" s="32"/>
      <c r="M2994" s="32"/>
      <c r="N2994" s="32"/>
      <c r="O2994" s="32"/>
      <c r="P2994" s="32"/>
      <c r="Q2994" s="32"/>
      <c r="R2994" s="32"/>
    </row>
    <row r="2995" spans="2:18" s="186" customFormat="1" ht="15.75">
      <c r="B2995" s="45"/>
      <c r="C2995" s="32"/>
      <c r="D2995" s="32"/>
      <c r="E2995" s="32"/>
      <c r="F2995" s="32"/>
      <c r="G2995" s="32"/>
      <c r="H2995" s="32"/>
      <c r="I2995" s="32"/>
      <c r="J2995" s="32"/>
      <c r="K2995" s="32"/>
      <c r="L2995" s="32"/>
      <c r="M2995" s="32"/>
      <c r="N2995" s="32"/>
      <c r="O2995" s="32"/>
      <c r="P2995" s="32"/>
      <c r="Q2995" s="32"/>
      <c r="R2995" s="32"/>
    </row>
    <row r="2996" spans="2:18" s="186" customFormat="1" ht="15.75">
      <c r="B2996" s="45"/>
      <c r="C2996" s="32"/>
      <c r="D2996" s="32"/>
      <c r="E2996" s="32"/>
      <c r="F2996" s="32"/>
      <c r="G2996" s="32"/>
      <c r="H2996" s="32"/>
      <c r="I2996" s="32"/>
      <c r="J2996" s="32"/>
      <c r="K2996" s="32"/>
      <c r="L2996" s="32"/>
      <c r="M2996" s="32"/>
      <c r="N2996" s="32"/>
      <c r="O2996" s="32"/>
      <c r="P2996" s="32"/>
      <c r="Q2996" s="32"/>
      <c r="R2996" s="32"/>
    </row>
    <row r="2997" spans="2:18" s="186" customFormat="1" ht="15.75">
      <c r="B2997" s="45"/>
      <c r="C2997" s="32"/>
      <c r="D2997" s="32"/>
      <c r="E2997" s="32"/>
      <c r="F2997" s="32"/>
      <c r="G2997" s="32"/>
      <c r="H2997" s="32"/>
      <c r="I2997" s="32"/>
      <c r="J2997" s="32"/>
      <c r="K2997" s="32"/>
      <c r="L2997" s="32"/>
      <c r="M2997" s="32"/>
      <c r="N2997" s="32"/>
      <c r="O2997" s="32"/>
      <c r="P2997" s="32"/>
      <c r="Q2997" s="32"/>
      <c r="R2997" s="32"/>
    </row>
    <row r="2998" spans="2:18" s="237" customFormat="1" ht="15.75" customHeight="1">
      <c r="B2998" s="349" t="s">
        <v>531</v>
      </c>
      <c r="C2998" s="350"/>
      <c r="D2998" s="350"/>
      <c r="E2998" s="350"/>
      <c r="F2998" s="350"/>
      <c r="G2998" s="350"/>
      <c r="H2998" s="350"/>
      <c r="I2998" s="350"/>
      <c r="J2998" s="350"/>
      <c r="K2998" s="351"/>
      <c r="L2998" s="351"/>
      <c r="M2998" s="351"/>
      <c r="N2998" s="351"/>
      <c r="O2998" s="351"/>
      <c r="P2998" s="351"/>
      <c r="Q2998" s="351"/>
      <c r="R2998" s="334"/>
    </row>
    <row r="2999" spans="2:18" s="237" customFormat="1" ht="15.75" customHeight="1">
      <c r="B2999" s="240"/>
      <c r="C2999" s="241"/>
      <c r="D2999" s="241"/>
      <c r="E2999" s="241"/>
      <c r="F2999" s="241"/>
      <c r="G2999" s="241"/>
      <c r="H2999" s="241"/>
      <c r="I2999" s="241"/>
      <c r="J2999" s="241"/>
      <c r="K2999" s="242"/>
      <c r="L2999" s="242"/>
      <c r="M2999" s="242"/>
      <c r="N2999" s="242"/>
      <c r="O2999" s="242"/>
      <c r="P2999" s="242"/>
      <c r="Q2999" s="242"/>
      <c r="R2999" s="236"/>
    </row>
    <row r="3000" spans="1:22" s="191" customFormat="1" ht="65.25" customHeight="1">
      <c r="A3000" s="287"/>
      <c r="B3000" s="359" t="s">
        <v>694</v>
      </c>
      <c r="C3000" s="348"/>
      <c r="D3000" s="348"/>
      <c r="E3000" s="348"/>
      <c r="F3000" s="348"/>
      <c r="G3000" s="348"/>
      <c r="H3000" s="348"/>
      <c r="I3000" s="348"/>
      <c r="J3000" s="348"/>
      <c r="K3000" s="348"/>
      <c r="L3000" s="348"/>
      <c r="M3000" s="348"/>
      <c r="N3000" s="334"/>
      <c r="O3000" s="334"/>
      <c r="P3000" s="334"/>
      <c r="Q3000" s="334"/>
      <c r="R3000" s="334"/>
      <c r="S3000" s="334"/>
      <c r="T3000" s="334"/>
      <c r="U3000" s="334"/>
      <c r="V3000" s="334"/>
    </row>
    <row r="3001" s="289" customFormat="1" ht="12.75"/>
    <row r="3002" spans="2:26" s="2" customFormat="1" ht="15.75">
      <c r="B3002" s="103" t="s">
        <v>615</v>
      </c>
      <c r="J3002" s="4"/>
      <c r="K3002" s="4"/>
      <c r="L3002" s="43"/>
      <c r="M3002" s="43"/>
      <c r="N3002" s="43"/>
      <c r="O3002" s="43"/>
      <c r="P3002" s="43"/>
      <c r="Q3002" s="43"/>
      <c r="R3002" s="43"/>
      <c r="S3002" s="43"/>
      <c r="U3002" s="22"/>
      <c r="V3002" s="22"/>
      <c r="W3002" s="22"/>
      <c r="X3002" s="22"/>
      <c r="Y3002" s="22"/>
      <c r="Z3002" s="22"/>
    </row>
    <row r="3003" spans="2:26" s="2" customFormat="1" ht="15.75" hidden="1">
      <c r="B3003" s="369" t="s">
        <v>557</v>
      </c>
      <c r="C3003" s="370"/>
      <c r="D3003" s="370"/>
      <c r="E3003" s="370"/>
      <c r="F3003" s="370"/>
      <c r="G3003" s="370"/>
      <c r="H3003" s="370"/>
      <c r="I3003" s="370"/>
      <c r="J3003" s="370"/>
      <c r="K3003" s="370"/>
      <c r="L3003" s="370"/>
      <c r="M3003" s="370"/>
      <c r="N3003" s="370"/>
      <c r="O3003" s="370"/>
      <c r="P3003" s="370"/>
      <c r="Q3003" s="370"/>
      <c r="R3003" s="370"/>
      <c r="S3003" s="370"/>
      <c r="T3003" s="370"/>
      <c r="U3003" s="370"/>
      <c r="V3003" s="370"/>
      <c r="W3003" s="22"/>
      <c r="X3003" s="22"/>
      <c r="Y3003" s="22"/>
      <c r="Z3003" s="22"/>
    </row>
    <row r="3004" spans="2:20" s="191" customFormat="1" ht="15.75" hidden="1">
      <c r="B3004" s="193"/>
      <c r="C3004" s="193" t="s">
        <v>490</v>
      </c>
      <c r="D3004" s="193" t="s">
        <v>491</v>
      </c>
      <c r="E3004" s="194" t="s">
        <v>564</v>
      </c>
      <c r="F3004" s="193" t="s">
        <v>492</v>
      </c>
      <c r="G3004" s="193" t="s">
        <v>493</v>
      </c>
      <c r="H3004" s="219" t="s">
        <v>494</v>
      </c>
      <c r="I3004" s="193" t="s">
        <v>487</v>
      </c>
      <c r="J3004" s="193" t="s">
        <v>488</v>
      </c>
      <c r="K3004" s="194" t="s">
        <v>489</v>
      </c>
      <c r="O3004" s="45"/>
      <c r="P3004" s="45"/>
      <c r="Q3004" s="2"/>
      <c r="R3004" s="45"/>
      <c r="S3004" s="45"/>
      <c r="T3004" s="2"/>
    </row>
    <row r="3005" spans="2:20" s="191" customFormat="1" ht="15.75" hidden="1">
      <c r="B3005" s="193" t="s">
        <v>484</v>
      </c>
      <c r="C3005" s="189">
        <v>0.7</v>
      </c>
      <c r="D3005" s="189">
        <v>0.617</v>
      </c>
      <c r="E3005" s="189">
        <v>0.749</v>
      </c>
      <c r="F3005" s="189">
        <v>0.568</v>
      </c>
      <c r="G3005" s="189">
        <v>0.617</v>
      </c>
      <c r="H3005" s="220">
        <v>0.688</v>
      </c>
      <c r="I3005" s="189">
        <v>0.633</v>
      </c>
      <c r="J3005" s="189">
        <v>0.56</v>
      </c>
      <c r="K3005" s="189">
        <v>0.718</v>
      </c>
      <c r="O3005" s="32"/>
      <c r="P3005" s="32"/>
      <c r="Q3005" s="32"/>
      <c r="R3005" s="32"/>
      <c r="S3005" s="32"/>
      <c r="T3005" s="32"/>
    </row>
    <row r="3006" spans="2:20" s="191" customFormat="1" ht="15.75" hidden="1">
      <c r="B3006" s="193" t="s">
        <v>485</v>
      </c>
      <c r="C3006" s="189">
        <v>0.506</v>
      </c>
      <c r="D3006" s="189">
        <v>0.336</v>
      </c>
      <c r="E3006" s="189">
        <v>0.634</v>
      </c>
      <c r="F3006" s="189">
        <v>0.338</v>
      </c>
      <c r="G3006" s="189">
        <v>0.258</v>
      </c>
      <c r="H3006" s="220">
        <v>0.549</v>
      </c>
      <c r="I3006" s="221">
        <v>0.446</v>
      </c>
      <c r="J3006" s="221">
        <v>0.295</v>
      </c>
      <c r="K3006" s="221">
        <v>0.59</v>
      </c>
      <c r="O3006" s="32"/>
      <c r="P3006" s="32"/>
      <c r="Q3006" s="32"/>
      <c r="R3006" s="32"/>
      <c r="S3006" s="32"/>
      <c r="T3006" s="32"/>
    </row>
    <row r="3007" spans="2:20" s="191" customFormat="1" ht="15.75" hidden="1">
      <c r="B3007" s="193" t="s">
        <v>486</v>
      </c>
      <c r="C3007" s="189">
        <v>0.122</v>
      </c>
      <c r="D3007" s="189">
        <v>0.089</v>
      </c>
      <c r="E3007" s="189">
        <v>0.286</v>
      </c>
      <c r="F3007" s="189">
        <v>0.062</v>
      </c>
      <c r="G3007" s="189">
        <v>0.051</v>
      </c>
      <c r="H3007" s="220">
        <v>0.193</v>
      </c>
      <c r="I3007" s="189">
        <v>0.091</v>
      </c>
      <c r="J3007" s="189">
        <v>0.07</v>
      </c>
      <c r="K3007" s="189">
        <v>0.238</v>
      </c>
      <c r="O3007" s="32"/>
      <c r="P3007" s="32"/>
      <c r="Q3007" s="32"/>
      <c r="R3007" s="32"/>
      <c r="S3007" s="32"/>
      <c r="T3007" s="32"/>
    </row>
    <row r="3008" spans="2:18" s="191" customFormat="1" ht="15.75">
      <c r="B3008" s="45"/>
      <c r="C3008" s="32"/>
      <c r="D3008" s="32"/>
      <c r="E3008" s="32"/>
      <c r="F3008" s="32"/>
      <c r="G3008" s="32"/>
      <c r="H3008" s="32"/>
      <c r="I3008" s="32"/>
      <c r="J3008" s="32"/>
      <c r="K3008" s="32"/>
      <c r="O3008" s="32"/>
      <c r="P3008" s="32"/>
      <c r="Q3008" s="32"/>
      <c r="R3008" s="32"/>
    </row>
    <row r="3009" spans="2:18" s="191" customFormat="1" ht="15.75">
      <c r="B3009" s="45"/>
      <c r="C3009" s="32"/>
      <c r="D3009" s="32"/>
      <c r="E3009" s="32"/>
      <c r="F3009" s="32"/>
      <c r="G3009" s="32"/>
      <c r="H3009" s="32"/>
      <c r="I3009" s="32"/>
      <c r="J3009" s="32"/>
      <c r="K3009" s="32"/>
      <c r="L3009" s="32"/>
      <c r="M3009" s="32"/>
      <c r="N3009" s="32"/>
      <c r="O3009" s="32"/>
      <c r="P3009" s="32"/>
      <c r="Q3009" s="32"/>
      <c r="R3009" s="32"/>
    </row>
    <row r="3010" spans="2:18" s="191" customFormat="1" ht="15.75">
      <c r="B3010" s="45"/>
      <c r="C3010" s="32"/>
      <c r="D3010" s="32"/>
      <c r="E3010" s="32"/>
      <c r="F3010" s="32"/>
      <c r="G3010" s="32"/>
      <c r="H3010" s="32"/>
      <c r="I3010" s="32"/>
      <c r="J3010" s="32"/>
      <c r="K3010" s="32"/>
      <c r="L3010" s="32"/>
      <c r="M3010" s="32"/>
      <c r="N3010" s="32"/>
      <c r="O3010" s="32"/>
      <c r="P3010" s="32"/>
      <c r="Q3010" s="32"/>
      <c r="R3010" s="32"/>
    </row>
    <row r="3011" spans="2:18" s="191" customFormat="1" ht="15.75">
      <c r="B3011" s="45"/>
      <c r="C3011" s="32"/>
      <c r="D3011" s="32"/>
      <c r="E3011" s="32"/>
      <c r="F3011" s="32"/>
      <c r="G3011" s="32"/>
      <c r="H3011" s="32"/>
      <c r="I3011" s="32"/>
      <c r="J3011" s="32"/>
      <c r="K3011" s="32"/>
      <c r="L3011" s="32"/>
      <c r="M3011" s="32"/>
      <c r="N3011" s="32"/>
      <c r="O3011" s="32"/>
      <c r="P3011" s="32"/>
      <c r="Q3011" s="32"/>
      <c r="R3011" s="32"/>
    </row>
    <row r="3012" spans="2:18" s="191" customFormat="1" ht="15.75">
      <c r="B3012" s="45"/>
      <c r="C3012" s="32"/>
      <c r="D3012" s="32"/>
      <c r="E3012" s="32"/>
      <c r="F3012" s="32"/>
      <c r="G3012" s="32"/>
      <c r="H3012" s="32"/>
      <c r="I3012" s="32"/>
      <c r="J3012" s="32"/>
      <c r="K3012" s="32"/>
      <c r="L3012" s="32"/>
      <c r="M3012" s="32"/>
      <c r="N3012" s="32"/>
      <c r="O3012" s="32"/>
      <c r="P3012" s="32"/>
      <c r="Q3012" s="32"/>
      <c r="R3012" s="32"/>
    </row>
    <row r="3013" spans="2:18" s="191" customFormat="1" ht="15.75">
      <c r="B3013" s="45"/>
      <c r="C3013" s="32"/>
      <c r="D3013" s="32"/>
      <c r="E3013" s="32"/>
      <c r="F3013" s="32"/>
      <c r="G3013" s="32"/>
      <c r="H3013" s="32"/>
      <c r="I3013" s="32"/>
      <c r="J3013" s="32"/>
      <c r="K3013" s="32"/>
      <c r="L3013" s="32"/>
      <c r="M3013" s="32"/>
      <c r="N3013" s="32"/>
      <c r="O3013" s="32"/>
      <c r="P3013" s="32"/>
      <c r="Q3013" s="32"/>
      <c r="R3013" s="32"/>
    </row>
    <row r="3014" spans="2:18" s="191" customFormat="1" ht="15.75">
      <c r="B3014" s="45"/>
      <c r="C3014" s="32"/>
      <c r="D3014" s="32"/>
      <c r="E3014" s="32"/>
      <c r="F3014" s="32"/>
      <c r="G3014" s="32"/>
      <c r="H3014" s="32"/>
      <c r="I3014" s="32"/>
      <c r="J3014" s="32"/>
      <c r="K3014" s="32"/>
      <c r="L3014" s="32"/>
      <c r="M3014" s="32"/>
      <c r="N3014" s="32"/>
      <c r="O3014" s="32"/>
      <c r="P3014" s="32"/>
      <c r="Q3014" s="32"/>
      <c r="R3014" s="32"/>
    </row>
    <row r="3015" spans="2:18" s="191" customFormat="1" ht="15.75">
      <c r="B3015" s="45"/>
      <c r="C3015" s="32"/>
      <c r="D3015" s="32"/>
      <c r="E3015" s="32"/>
      <c r="F3015" s="32"/>
      <c r="G3015" s="32"/>
      <c r="H3015" s="32"/>
      <c r="I3015" s="32"/>
      <c r="J3015" s="32"/>
      <c r="K3015" s="32"/>
      <c r="L3015" s="32"/>
      <c r="M3015" s="32"/>
      <c r="N3015" s="32"/>
      <c r="O3015" s="32"/>
      <c r="P3015" s="32"/>
      <c r="Q3015" s="32"/>
      <c r="R3015" s="32"/>
    </row>
    <row r="3016" spans="2:18" s="191" customFormat="1" ht="15.75">
      <c r="B3016" s="45"/>
      <c r="C3016" s="32"/>
      <c r="D3016" s="32"/>
      <c r="E3016" s="32"/>
      <c r="F3016" s="32"/>
      <c r="G3016" s="32"/>
      <c r="H3016" s="32"/>
      <c r="I3016" s="32"/>
      <c r="J3016" s="32"/>
      <c r="K3016" s="32"/>
      <c r="L3016" s="32"/>
      <c r="M3016" s="32"/>
      <c r="N3016" s="32"/>
      <c r="O3016" s="32"/>
      <c r="P3016" s="32"/>
      <c r="Q3016" s="32"/>
      <c r="R3016" s="32"/>
    </row>
    <row r="3017" spans="2:18" s="191" customFormat="1" ht="15.75">
      <c r="B3017" s="45"/>
      <c r="C3017" s="32"/>
      <c r="D3017" s="32"/>
      <c r="E3017" s="32"/>
      <c r="F3017" s="32"/>
      <c r="G3017" s="32"/>
      <c r="H3017" s="32"/>
      <c r="I3017" s="32"/>
      <c r="J3017" s="32"/>
      <c r="K3017" s="32"/>
      <c r="L3017" s="32"/>
      <c r="M3017" s="32"/>
      <c r="N3017" s="32"/>
      <c r="O3017" s="32"/>
      <c r="P3017" s="32"/>
      <c r="Q3017" s="32"/>
      <c r="R3017" s="32"/>
    </row>
    <row r="3018" spans="2:18" s="191" customFormat="1" ht="15.75">
      <c r="B3018" s="45"/>
      <c r="C3018" s="32"/>
      <c r="D3018" s="32"/>
      <c r="E3018" s="32"/>
      <c r="F3018" s="32"/>
      <c r="G3018" s="32"/>
      <c r="H3018" s="32"/>
      <c r="I3018" s="32"/>
      <c r="J3018" s="32"/>
      <c r="K3018" s="32"/>
      <c r="L3018" s="32"/>
      <c r="M3018" s="32"/>
      <c r="N3018" s="32"/>
      <c r="O3018" s="32"/>
      <c r="P3018" s="32"/>
      <c r="Q3018" s="32"/>
      <c r="R3018" s="32"/>
    </row>
    <row r="3019" spans="2:18" s="191" customFormat="1" ht="15.75">
      <c r="B3019" s="45"/>
      <c r="C3019" s="32"/>
      <c r="D3019" s="32"/>
      <c r="E3019" s="32"/>
      <c r="F3019" s="32"/>
      <c r="G3019" s="32"/>
      <c r="H3019" s="32"/>
      <c r="I3019" s="32"/>
      <c r="J3019" s="32"/>
      <c r="K3019" s="32"/>
      <c r="L3019" s="32"/>
      <c r="M3019" s="32"/>
      <c r="N3019" s="32"/>
      <c r="O3019" s="32"/>
      <c r="P3019" s="32"/>
      <c r="Q3019" s="32"/>
      <c r="R3019" s="32"/>
    </row>
    <row r="3020" spans="2:18" s="191" customFormat="1" ht="15.75">
      <c r="B3020" s="45"/>
      <c r="C3020" s="32"/>
      <c r="D3020" s="32"/>
      <c r="E3020" s="32"/>
      <c r="F3020" s="32"/>
      <c r="G3020" s="32"/>
      <c r="H3020" s="32"/>
      <c r="I3020" s="32"/>
      <c r="J3020" s="32"/>
      <c r="K3020" s="32"/>
      <c r="L3020" s="32"/>
      <c r="M3020" s="32"/>
      <c r="N3020" s="32"/>
      <c r="O3020" s="32"/>
      <c r="P3020" s="32"/>
      <c r="Q3020" s="32"/>
      <c r="R3020" s="32"/>
    </row>
    <row r="3021" spans="2:18" s="191" customFormat="1" ht="15.75">
      <c r="B3021" s="45"/>
      <c r="C3021" s="32"/>
      <c r="D3021" s="32"/>
      <c r="E3021" s="32"/>
      <c r="F3021" s="32"/>
      <c r="G3021" s="32"/>
      <c r="H3021" s="32"/>
      <c r="I3021" s="32"/>
      <c r="J3021" s="32"/>
      <c r="K3021" s="32"/>
      <c r="L3021" s="32"/>
      <c r="M3021" s="32"/>
      <c r="N3021" s="32"/>
      <c r="O3021" s="32"/>
      <c r="P3021" s="32"/>
      <c r="Q3021" s="32"/>
      <c r="R3021" s="32"/>
    </row>
    <row r="3022" spans="2:18" s="191" customFormat="1" ht="15.75">
      <c r="B3022" s="45"/>
      <c r="C3022" s="32"/>
      <c r="D3022" s="32"/>
      <c r="E3022" s="32"/>
      <c r="F3022" s="32"/>
      <c r="G3022" s="32"/>
      <c r="H3022" s="32"/>
      <c r="I3022" s="32"/>
      <c r="J3022" s="32"/>
      <c r="K3022" s="32"/>
      <c r="L3022" s="32"/>
      <c r="M3022" s="32"/>
      <c r="N3022" s="32"/>
      <c r="O3022" s="32"/>
      <c r="P3022" s="32"/>
      <c r="Q3022" s="32"/>
      <c r="R3022" s="32"/>
    </row>
    <row r="3023" spans="2:18" s="191" customFormat="1" ht="15.75">
      <c r="B3023" s="45"/>
      <c r="C3023" s="32"/>
      <c r="D3023" s="32"/>
      <c r="E3023" s="32"/>
      <c r="F3023" s="32"/>
      <c r="G3023" s="32"/>
      <c r="H3023" s="32"/>
      <c r="I3023" s="32"/>
      <c r="J3023" s="32"/>
      <c r="K3023" s="32"/>
      <c r="L3023" s="32"/>
      <c r="M3023" s="32"/>
      <c r="N3023" s="32"/>
      <c r="O3023" s="32"/>
      <c r="P3023" s="32"/>
      <c r="Q3023" s="32"/>
      <c r="R3023" s="32"/>
    </row>
    <row r="3024" spans="2:18" s="191" customFormat="1" ht="15.75">
      <c r="B3024" s="45"/>
      <c r="C3024" s="32"/>
      <c r="D3024" s="32"/>
      <c r="E3024" s="32"/>
      <c r="F3024" s="32"/>
      <c r="G3024" s="32"/>
      <c r="H3024" s="32"/>
      <c r="I3024" s="32"/>
      <c r="J3024" s="32"/>
      <c r="K3024" s="32"/>
      <c r="L3024" s="32"/>
      <c r="M3024" s="32"/>
      <c r="N3024" s="32"/>
      <c r="O3024" s="32"/>
      <c r="P3024" s="32"/>
      <c r="Q3024" s="32"/>
      <c r="R3024" s="32"/>
    </row>
    <row r="3025" spans="2:18" s="191" customFormat="1" ht="15.75">
      <c r="B3025" s="45"/>
      <c r="C3025" s="32"/>
      <c r="D3025" s="32"/>
      <c r="E3025" s="32"/>
      <c r="F3025" s="32"/>
      <c r="G3025" s="32"/>
      <c r="H3025" s="32"/>
      <c r="I3025" s="32"/>
      <c r="J3025" s="32"/>
      <c r="K3025" s="32"/>
      <c r="L3025" s="32"/>
      <c r="M3025" s="32"/>
      <c r="N3025" s="32"/>
      <c r="O3025" s="32"/>
      <c r="P3025" s="32"/>
      <c r="Q3025" s="32"/>
      <c r="R3025" s="32"/>
    </row>
    <row r="3026" spans="2:18" s="191" customFormat="1" ht="15.75">
      <c r="B3026" s="45"/>
      <c r="C3026" s="32"/>
      <c r="D3026" s="32"/>
      <c r="E3026" s="32"/>
      <c r="F3026" s="32"/>
      <c r="G3026" s="32"/>
      <c r="H3026" s="32"/>
      <c r="I3026" s="32"/>
      <c r="J3026" s="32"/>
      <c r="K3026" s="32"/>
      <c r="L3026" s="32"/>
      <c r="M3026" s="32"/>
      <c r="N3026" s="32"/>
      <c r="O3026" s="32"/>
      <c r="P3026" s="32"/>
      <c r="Q3026" s="32"/>
      <c r="R3026" s="32"/>
    </row>
    <row r="3027" spans="2:18" s="191" customFormat="1" ht="15.75">
      <c r="B3027" s="45"/>
      <c r="C3027" s="32"/>
      <c r="D3027" s="32"/>
      <c r="E3027" s="32"/>
      <c r="F3027" s="32"/>
      <c r="G3027" s="32"/>
      <c r="H3027" s="32"/>
      <c r="I3027" s="32"/>
      <c r="J3027" s="32"/>
      <c r="K3027" s="32"/>
      <c r="L3027" s="32"/>
      <c r="M3027" s="32"/>
      <c r="N3027" s="32"/>
      <c r="O3027" s="32"/>
      <c r="P3027" s="32"/>
      <c r="Q3027" s="32"/>
      <c r="R3027" s="32"/>
    </row>
    <row r="3028" spans="2:18" s="191" customFormat="1" ht="15.75">
      <c r="B3028" s="45"/>
      <c r="C3028" s="32"/>
      <c r="D3028" s="32"/>
      <c r="E3028" s="32"/>
      <c r="F3028" s="32"/>
      <c r="G3028" s="32"/>
      <c r="H3028" s="32"/>
      <c r="I3028" s="32"/>
      <c r="J3028" s="32"/>
      <c r="K3028" s="32"/>
      <c r="L3028" s="32"/>
      <c r="M3028" s="32"/>
      <c r="N3028" s="32"/>
      <c r="O3028" s="32"/>
      <c r="P3028" s="32"/>
      <c r="Q3028" s="32"/>
      <c r="R3028" s="32"/>
    </row>
    <row r="3029" spans="2:18" s="272" customFormat="1" ht="15.75" customHeight="1">
      <c r="B3029" s="349" t="s">
        <v>531</v>
      </c>
      <c r="C3029" s="350"/>
      <c r="D3029" s="350"/>
      <c r="E3029" s="350"/>
      <c r="F3029" s="350"/>
      <c r="G3029" s="350"/>
      <c r="H3029" s="350"/>
      <c r="I3029" s="350"/>
      <c r="J3029" s="350"/>
      <c r="K3029" s="351"/>
      <c r="L3029" s="351"/>
      <c r="M3029" s="351"/>
      <c r="N3029" s="351"/>
      <c r="O3029" s="351"/>
      <c r="P3029" s="351"/>
      <c r="Q3029" s="351"/>
      <c r="R3029" s="334"/>
    </row>
    <row r="3030" spans="2:18" s="191" customFormat="1" ht="15.75">
      <c r="B3030" s="45"/>
      <c r="C3030" s="32"/>
      <c r="D3030" s="32"/>
      <c r="E3030" s="32"/>
      <c r="F3030" s="32"/>
      <c r="G3030" s="32"/>
      <c r="H3030" s="32"/>
      <c r="I3030" s="32"/>
      <c r="J3030" s="32"/>
      <c r="K3030" s="32"/>
      <c r="L3030" s="32"/>
      <c r="M3030" s="32"/>
      <c r="N3030" s="32"/>
      <c r="O3030" s="32"/>
      <c r="P3030" s="32"/>
      <c r="Q3030" s="32"/>
      <c r="R3030" s="32"/>
    </row>
    <row r="3031" spans="1:22" s="191" customFormat="1" ht="102.75" customHeight="1">
      <c r="A3031" s="287"/>
      <c r="B3031" s="359" t="s">
        <v>695</v>
      </c>
      <c r="C3031" s="348"/>
      <c r="D3031" s="348"/>
      <c r="E3031" s="348"/>
      <c r="F3031" s="348"/>
      <c r="G3031" s="348"/>
      <c r="H3031" s="348"/>
      <c r="I3031" s="348"/>
      <c r="J3031" s="348"/>
      <c r="K3031" s="348"/>
      <c r="L3031" s="348"/>
      <c r="M3031" s="348"/>
      <c r="N3031" s="334"/>
      <c r="O3031" s="334"/>
      <c r="P3031" s="334"/>
      <c r="Q3031" s="334"/>
      <c r="R3031" s="334"/>
      <c r="S3031" s="334"/>
      <c r="T3031" s="334"/>
      <c r="U3031" s="334"/>
      <c r="V3031" s="334"/>
    </row>
    <row r="3032" s="289" customFormat="1" ht="12.75"/>
    <row r="3033" spans="1:22" s="191" customFormat="1" ht="84.75" customHeight="1">
      <c r="A3033" s="287"/>
      <c r="B3033" s="359" t="s">
        <v>696</v>
      </c>
      <c r="C3033" s="348"/>
      <c r="D3033" s="348"/>
      <c r="E3033" s="348"/>
      <c r="F3033" s="348"/>
      <c r="G3033" s="348"/>
      <c r="H3033" s="348"/>
      <c r="I3033" s="348"/>
      <c r="J3033" s="348"/>
      <c r="K3033" s="348"/>
      <c r="L3033" s="348"/>
      <c r="M3033" s="348"/>
      <c r="N3033" s="334"/>
      <c r="O3033" s="334"/>
      <c r="P3033" s="334"/>
      <c r="Q3033" s="334"/>
      <c r="R3033" s="334"/>
      <c r="S3033" s="334"/>
      <c r="T3033" s="334"/>
      <c r="U3033" s="334"/>
      <c r="V3033" s="334"/>
    </row>
    <row r="3034" spans="2:9" s="184" customFormat="1" ht="15.75">
      <c r="B3034" s="45"/>
      <c r="C3034" s="45"/>
      <c r="D3034" s="45"/>
      <c r="E3034" s="45"/>
      <c r="F3034" s="45"/>
      <c r="G3034" s="45"/>
      <c r="H3034" s="45"/>
      <c r="I3034" s="45"/>
    </row>
    <row r="3035" spans="1:22" ht="15.75">
      <c r="A3035" s="12"/>
      <c r="B3035" s="362" t="s">
        <v>147</v>
      </c>
      <c r="C3035" s="346"/>
      <c r="D3035" s="346"/>
      <c r="E3035" s="346"/>
      <c r="F3035" s="346"/>
      <c r="G3035" s="346"/>
      <c r="H3035" s="346"/>
      <c r="I3035" s="346"/>
      <c r="J3035" s="346"/>
      <c r="K3035" s="346"/>
      <c r="L3035" s="346"/>
      <c r="M3035" s="346"/>
      <c r="N3035" s="347"/>
      <c r="O3035" s="347"/>
      <c r="P3035" s="347"/>
      <c r="Q3035" s="347"/>
      <c r="R3035" s="347"/>
      <c r="S3035" s="347"/>
      <c r="T3035" s="347"/>
      <c r="U3035" s="347"/>
      <c r="V3035" s="347"/>
    </row>
    <row r="3036" spans="2:26" s="2" customFormat="1" ht="25.5" customHeight="1">
      <c r="B3036" s="352" t="s">
        <v>149</v>
      </c>
      <c r="C3036" s="353"/>
      <c r="D3036" s="353"/>
      <c r="E3036" s="353"/>
      <c r="F3036" s="353"/>
      <c r="G3036" s="353"/>
      <c r="H3036" s="353"/>
      <c r="I3036" s="353"/>
      <c r="J3036" s="353"/>
      <c r="K3036" s="353"/>
      <c r="L3036" s="353"/>
      <c r="M3036" s="353"/>
      <c r="N3036" s="224"/>
      <c r="O3036" s="224"/>
      <c r="P3036" s="224"/>
      <c r="Q3036" s="224"/>
      <c r="R3036" s="224"/>
      <c r="S3036" s="224"/>
      <c r="T3036" s="224"/>
      <c r="U3036" s="308"/>
      <c r="V3036" s="308"/>
      <c r="W3036" s="22"/>
      <c r="X3036" s="22"/>
      <c r="Y3036" s="22"/>
      <c r="Z3036" s="22"/>
    </row>
    <row r="3037" spans="1:22" ht="45" customHeight="1">
      <c r="A3037" s="12"/>
      <c r="B3037" s="340" t="s">
        <v>697</v>
      </c>
      <c r="C3037" s="348"/>
      <c r="D3037" s="348"/>
      <c r="E3037" s="348"/>
      <c r="F3037" s="348"/>
      <c r="G3037" s="348"/>
      <c r="H3037" s="348"/>
      <c r="I3037" s="348"/>
      <c r="J3037" s="348"/>
      <c r="K3037" s="348"/>
      <c r="L3037" s="348"/>
      <c r="M3037" s="348"/>
      <c r="N3037" s="334"/>
      <c r="O3037" s="334"/>
      <c r="P3037" s="334"/>
      <c r="Q3037" s="334"/>
      <c r="R3037" s="334"/>
      <c r="S3037" s="334"/>
      <c r="T3037" s="334"/>
      <c r="U3037" s="334"/>
      <c r="V3037" s="334"/>
    </row>
    <row r="3038" spans="1:22" ht="45" customHeight="1">
      <c r="A3038" s="12"/>
      <c r="B3038" s="340" t="s">
        <v>698</v>
      </c>
      <c r="C3038" s="348"/>
      <c r="D3038" s="348"/>
      <c r="E3038" s="348"/>
      <c r="F3038" s="348"/>
      <c r="G3038" s="348"/>
      <c r="H3038" s="348"/>
      <c r="I3038" s="348"/>
      <c r="J3038" s="348"/>
      <c r="K3038" s="348"/>
      <c r="L3038" s="348"/>
      <c r="M3038" s="348"/>
      <c r="N3038" s="334"/>
      <c r="O3038" s="334"/>
      <c r="P3038" s="334"/>
      <c r="Q3038" s="334"/>
      <c r="R3038" s="334"/>
      <c r="S3038" s="334"/>
      <c r="T3038" s="334"/>
      <c r="U3038" s="334"/>
      <c r="V3038" s="334"/>
    </row>
    <row r="3039" spans="1:22" ht="34.5" customHeight="1">
      <c r="A3039" s="12"/>
      <c r="B3039" s="340" t="s">
        <v>699</v>
      </c>
      <c r="C3039" s="348"/>
      <c r="D3039" s="348"/>
      <c r="E3039" s="348"/>
      <c r="F3039" s="348"/>
      <c r="G3039" s="348"/>
      <c r="H3039" s="348"/>
      <c r="I3039" s="348"/>
      <c r="J3039" s="348"/>
      <c r="K3039" s="348"/>
      <c r="L3039" s="348"/>
      <c r="M3039" s="348"/>
      <c r="N3039" s="334"/>
      <c r="O3039" s="334"/>
      <c r="P3039" s="334"/>
      <c r="Q3039" s="334"/>
      <c r="R3039" s="334"/>
      <c r="S3039" s="334"/>
      <c r="T3039" s="334"/>
      <c r="U3039" s="334"/>
      <c r="V3039" s="334"/>
    </row>
    <row r="3040" spans="1:22" ht="32.25" customHeight="1">
      <c r="A3040" s="12"/>
      <c r="B3040" s="340" t="s">
        <v>700</v>
      </c>
      <c r="C3040" s="348"/>
      <c r="D3040" s="348"/>
      <c r="E3040" s="348"/>
      <c r="F3040" s="348"/>
      <c r="G3040" s="348"/>
      <c r="H3040" s="348"/>
      <c r="I3040" s="348"/>
      <c r="J3040" s="348"/>
      <c r="K3040" s="348"/>
      <c r="L3040" s="348"/>
      <c r="M3040" s="348"/>
      <c r="N3040" s="334"/>
      <c r="O3040" s="334"/>
      <c r="P3040" s="334"/>
      <c r="Q3040" s="334"/>
      <c r="R3040" s="334"/>
      <c r="S3040" s="334"/>
      <c r="T3040" s="334"/>
      <c r="U3040" s="334"/>
      <c r="V3040" s="334"/>
    </row>
    <row r="3041" spans="1:22" ht="48.75" customHeight="1">
      <c r="A3041" s="12"/>
      <c r="B3041" s="340" t="s">
        <v>701</v>
      </c>
      <c r="C3041" s="348"/>
      <c r="D3041" s="348"/>
      <c r="E3041" s="348"/>
      <c r="F3041" s="348"/>
      <c r="G3041" s="348"/>
      <c r="H3041" s="348"/>
      <c r="I3041" s="348"/>
      <c r="J3041" s="348"/>
      <c r="K3041" s="348"/>
      <c r="L3041" s="348"/>
      <c r="M3041" s="348"/>
      <c r="N3041" s="334"/>
      <c r="O3041" s="334"/>
      <c r="P3041" s="334"/>
      <c r="Q3041" s="334"/>
      <c r="R3041" s="334"/>
      <c r="S3041" s="334"/>
      <c r="T3041" s="334"/>
      <c r="U3041" s="334"/>
      <c r="V3041" s="334"/>
    </row>
    <row r="3042" spans="1:22" ht="33.75" customHeight="1">
      <c r="A3042" s="12"/>
      <c r="B3042" s="340" t="s">
        <v>702</v>
      </c>
      <c r="C3042" s="348"/>
      <c r="D3042" s="348"/>
      <c r="E3042" s="348"/>
      <c r="F3042" s="348"/>
      <c r="G3042" s="348"/>
      <c r="H3042" s="348"/>
      <c r="I3042" s="348"/>
      <c r="J3042" s="348"/>
      <c r="K3042" s="348"/>
      <c r="L3042" s="348"/>
      <c r="M3042" s="348"/>
      <c r="N3042" s="334"/>
      <c r="O3042" s="334"/>
      <c r="P3042" s="334"/>
      <c r="Q3042" s="334"/>
      <c r="R3042" s="334"/>
      <c r="S3042" s="334"/>
      <c r="T3042" s="334"/>
      <c r="U3042" s="334"/>
      <c r="V3042" s="334"/>
    </row>
    <row r="3043" spans="2:26" s="30" customFormat="1" ht="72" customHeight="1">
      <c r="B3043" s="340" t="s">
        <v>703</v>
      </c>
      <c r="C3043" s="320"/>
      <c r="D3043" s="320"/>
      <c r="E3043" s="320"/>
      <c r="F3043" s="320"/>
      <c r="G3043" s="320"/>
      <c r="H3043" s="320"/>
      <c r="I3043" s="320"/>
      <c r="J3043" s="320"/>
      <c r="K3043" s="320"/>
      <c r="L3043" s="320"/>
      <c r="M3043" s="320"/>
      <c r="N3043" s="334"/>
      <c r="O3043" s="334"/>
      <c r="P3043" s="334"/>
      <c r="Q3043" s="334"/>
      <c r="R3043" s="334"/>
      <c r="S3043" s="334"/>
      <c r="T3043" s="334"/>
      <c r="U3043" s="334"/>
      <c r="V3043" s="334"/>
      <c r="W3043" s="22"/>
      <c r="X3043" s="22"/>
      <c r="Y3043" s="22"/>
      <c r="Z3043" s="22"/>
    </row>
    <row r="3044" spans="2:26" s="2" customFormat="1" ht="33" customHeight="1">
      <c r="B3044" s="357" t="s">
        <v>45</v>
      </c>
      <c r="C3044" s="320"/>
      <c r="D3044" s="320"/>
      <c r="E3044" s="320"/>
      <c r="F3044" s="320"/>
      <c r="G3044" s="320"/>
      <c r="H3044" s="320"/>
      <c r="I3044" s="320"/>
      <c r="J3044" s="320"/>
      <c r="K3044" s="320"/>
      <c r="L3044" s="320"/>
      <c r="M3044" s="320"/>
      <c r="N3044" s="224"/>
      <c r="O3044" s="224"/>
      <c r="P3044" s="224"/>
      <c r="Q3044" s="224"/>
      <c r="R3044" s="224"/>
      <c r="S3044" s="224"/>
      <c r="T3044" s="224"/>
      <c r="U3044" s="308"/>
      <c r="V3044" s="308"/>
      <c r="W3044" s="22"/>
      <c r="X3044" s="22"/>
      <c r="Y3044" s="22"/>
      <c r="Z3044" s="22"/>
    </row>
    <row r="3045" spans="1:22" ht="68.25" customHeight="1">
      <c r="A3045" s="12"/>
      <c r="B3045" s="340" t="s">
        <v>704</v>
      </c>
      <c r="C3045" s="356"/>
      <c r="D3045" s="356"/>
      <c r="E3045" s="356"/>
      <c r="F3045" s="356"/>
      <c r="G3045" s="356"/>
      <c r="H3045" s="356"/>
      <c r="I3045" s="356"/>
      <c r="J3045" s="356"/>
      <c r="K3045" s="356"/>
      <c r="L3045" s="356"/>
      <c r="M3045" s="356"/>
      <c r="N3045" s="334"/>
      <c r="O3045" s="334"/>
      <c r="P3045" s="334"/>
      <c r="Q3045" s="334"/>
      <c r="R3045" s="334"/>
      <c r="S3045" s="334"/>
      <c r="T3045" s="334"/>
      <c r="U3045" s="334"/>
      <c r="V3045" s="334"/>
    </row>
    <row r="3046" spans="1:22" ht="52.5" customHeight="1">
      <c r="A3046" s="12"/>
      <c r="B3046" s="340" t="s">
        <v>706</v>
      </c>
      <c r="C3046" s="348"/>
      <c r="D3046" s="348"/>
      <c r="E3046" s="348"/>
      <c r="F3046" s="348"/>
      <c r="G3046" s="348"/>
      <c r="H3046" s="348"/>
      <c r="I3046" s="348"/>
      <c r="J3046" s="348"/>
      <c r="K3046" s="348"/>
      <c r="L3046" s="348"/>
      <c r="M3046" s="348"/>
      <c r="N3046" s="334"/>
      <c r="O3046" s="334"/>
      <c r="P3046" s="334"/>
      <c r="Q3046" s="334"/>
      <c r="R3046" s="334"/>
      <c r="S3046" s="334"/>
      <c r="T3046" s="334"/>
      <c r="U3046" s="334"/>
      <c r="V3046" s="334"/>
    </row>
    <row r="3047" spans="1:22" s="105" customFormat="1" ht="54" customHeight="1">
      <c r="A3047" s="104"/>
      <c r="B3047" s="340" t="s">
        <v>705</v>
      </c>
      <c r="C3047" s="348"/>
      <c r="D3047" s="348"/>
      <c r="E3047" s="348"/>
      <c r="F3047" s="348"/>
      <c r="G3047" s="348"/>
      <c r="H3047" s="348"/>
      <c r="I3047" s="348"/>
      <c r="J3047" s="348"/>
      <c r="K3047" s="348"/>
      <c r="L3047" s="348"/>
      <c r="M3047" s="348"/>
      <c r="N3047" s="334"/>
      <c r="O3047" s="334"/>
      <c r="P3047" s="334"/>
      <c r="Q3047" s="334"/>
      <c r="R3047" s="334"/>
      <c r="S3047" s="334"/>
      <c r="T3047" s="334"/>
      <c r="U3047" s="334"/>
      <c r="V3047" s="334"/>
    </row>
    <row r="3048" spans="1:22" s="100" customFormat="1" ht="67.5" customHeight="1">
      <c r="A3048" s="99"/>
      <c r="B3048" s="340" t="s">
        <v>707</v>
      </c>
      <c r="C3048" s="348"/>
      <c r="D3048" s="348"/>
      <c r="E3048" s="348"/>
      <c r="F3048" s="348"/>
      <c r="G3048" s="348"/>
      <c r="H3048" s="348"/>
      <c r="I3048" s="348"/>
      <c r="J3048" s="348"/>
      <c r="K3048" s="348"/>
      <c r="L3048" s="348"/>
      <c r="M3048" s="348"/>
      <c r="N3048" s="334"/>
      <c r="O3048" s="334"/>
      <c r="P3048" s="334"/>
      <c r="Q3048" s="334"/>
      <c r="R3048" s="334"/>
      <c r="S3048" s="334"/>
      <c r="T3048" s="334"/>
      <c r="U3048" s="334"/>
      <c r="V3048" s="334"/>
    </row>
    <row r="3049" spans="1:22" ht="33" customHeight="1">
      <c r="A3049" s="12"/>
      <c r="B3049" s="340" t="s">
        <v>708</v>
      </c>
      <c r="C3049" s="348"/>
      <c r="D3049" s="348"/>
      <c r="E3049" s="348"/>
      <c r="F3049" s="348"/>
      <c r="G3049" s="348"/>
      <c r="H3049" s="348"/>
      <c r="I3049" s="348"/>
      <c r="J3049" s="348"/>
      <c r="K3049" s="348"/>
      <c r="L3049" s="348"/>
      <c r="M3049" s="348"/>
      <c r="N3049" s="334"/>
      <c r="O3049" s="334"/>
      <c r="P3049" s="334"/>
      <c r="Q3049" s="334"/>
      <c r="R3049" s="334"/>
      <c r="S3049" s="334"/>
      <c r="T3049" s="334"/>
      <c r="U3049" s="334"/>
      <c r="V3049" s="334"/>
    </row>
    <row r="3050" spans="1:22" s="100" customFormat="1" ht="45.75" customHeight="1">
      <c r="A3050" s="99"/>
      <c r="B3050" s="340" t="s">
        <v>719</v>
      </c>
      <c r="C3050" s="348"/>
      <c r="D3050" s="348"/>
      <c r="E3050" s="348"/>
      <c r="F3050" s="348"/>
      <c r="G3050" s="348"/>
      <c r="H3050" s="348"/>
      <c r="I3050" s="348"/>
      <c r="J3050" s="348"/>
      <c r="K3050" s="348"/>
      <c r="L3050" s="348"/>
      <c r="M3050" s="348"/>
      <c r="N3050" s="334"/>
      <c r="O3050" s="334"/>
      <c r="P3050" s="334"/>
      <c r="Q3050" s="334"/>
      <c r="R3050" s="334"/>
      <c r="S3050" s="334"/>
      <c r="T3050" s="334"/>
      <c r="U3050" s="334"/>
      <c r="V3050" s="334"/>
    </row>
    <row r="3051" spans="2:26" s="2" customFormat="1" ht="26.25" customHeight="1">
      <c r="B3051" s="408" t="s">
        <v>709</v>
      </c>
      <c r="C3051" s="320"/>
      <c r="D3051" s="320"/>
      <c r="E3051" s="320"/>
      <c r="F3051" s="320"/>
      <c r="G3051" s="320"/>
      <c r="H3051" s="320"/>
      <c r="I3051" s="320"/>
      <c r="J3051" s="320"/>
      <c r="K3051" s="320"/>
      <c r="L3051" s="320"/>
      <c r="M3051" s="320"/>
      <c r="N3051" s="224"/>
      <c r="O3051" s="224"/>
      <c r="P3051" s="224"/>
      <c r="Q3051" s="224"/>
      <c r="R3051" s="224"/>
      <c r="S3051" s="224"/>
      <c r="T3051" s="224"/>
      <c r="U3051" s="308"/>
      <c r="V3051" s="308"/>
      <c r="W3051" s="22"/>
      <c r="X3051" s="22"/>
      <c r="Y3051" s="22"/>
      <c r="Z3051" s="22"/>
    </row>
    <row r="3052" spans="2:26" s="2" customFormat="1" ht="27.75" customHeight="1">
      <c r="B3052" s="342" t="s">
        <v>672</v>
      </c>
      <c r="C3052" s="343"/>
      <c r="D3052" s="343"/>
      <c r="E3052" s="343"/>
      <c r="F3052" s="343"/>
      <c r="G3052" s="343"/>
      <c r="H3052" s="343"/>
      <c r="I3052" s="343"/>
      <c r="J3052" s="343"/>
      <c r="K3052" s="343"/>
      <c r="L3052" s="343"/>
      <c r="M3052" s="343"/>
      <c r="N3052" s="224"/>
      <c r="O3052" s="224"/>
      <c r="P3052" s="224"/>
      <c r="Q3052" s="224"/>
      <c r="R3052" s="224"/>
      <c r="S3052" s="224"/>
      <c r="T3052" s="224"/>
      <c r="U3052" s="308"/>
      <c r="V3052" s="308"/>
      <c r="W3052" s="22"/>
      <c r="X3052" s="22"/>
      <c r="Y3052" s="22"/>
      <c r="Z3052" s="22"/>
    </row>
    <row r="3053" spans="1:22" ht="27" customHeight="1">
      <c r="A3053" s="12"/>
      <c r="B3053" s="344" t="s">
        <v>710</v>
      </c>
      <c r="C3053" s="325"/>
      <c r="D3053" s="325"/>
      <c r="E3053" s="325"/>
      <c r="F3053" s="325"/>
      <c r="G3053" s="325"/>
      <c r="H3053" s="325"/>
      <c r="I3053" s="325"/>
      <c r="J3053" s="325"/>
      <c r="K3053" s="325"/>
      <c r="L3053" s="325"/>
      <c r="M3053" s="325"/>
      <c r="N3053" s="334"/>
      <c r="O3053" s="334"/>
      <c r="P3053" s="334"/>
      <c r="Q3053" s="334"/>
      <c r="R3053" s="334"/>
      <c r="S3053" s="334"/>
      <c r="T3053" s="334"/>
      <c r="U3053" s="334"/>
      <c r="V3053" s="334"/>
    </row>
    <row r="3054" spans="1:22" ht="40.5" customHeight="1">
      <c r="A3054" s="12"/>
      <c r="B3054" s="340" t="s">
        <v>711</v>
      </c>
      <c r="C3054" s="341"/>
      <c r="D3054" s="341"/>
      <c r="E3054" s="341"/>
      <c r="F3054" s="341"/>
      <c r="G3054" s="341"/>
      <c r="H3054" s="341"/>
      <c r="I3054" s="341"/>
      <c r="J3054" s="341"/>
      <c r="K3054" s="341"/>
      <c r="L3054" s="341"/>
      <c r="M3054" s="341"/>
      <c r="N3054" s="334"/>
      <c r="O3054" s="334"/>
      <c r="P3054" s="334"/>
      <c r="Q3054" s="334"/>
      <c r="R3054" s="334"/>
      <c r="S3054" s="334"/>
      <c r="T3054" s="334"/>
      <c r="U3054" s="334"/>
      <c r="V3054" s="334"/>
    </row>
    <row r="3055" spans="1:22" s="100" customFormat="1" ht="30" customHeight="1">
      <c r="A3055" s="99"/>
      <c r="B3055" s="340" t="s">
        <v>712</v>
      </c>
      <c r="C3055" s="341"/>
      <c r="D3055" s="341"/>
      <c r="E3055" s="341"/>
      <c r="F3055" s="341"/>
      <c r="G3055" s="341"/>
      <c r="H3055" s="341"/>
      <c r="I3055" s="341"/>
      <c r="J3055" s="341"/>
      <c r="K3055" s="341"/>
      <c r="L3055" s="341"/>
      <c r="M3055" s="341"/>
      <c r="N3055" s="334"/>
      <c r="O3055" s="334"/>
      <c r="P3055" s="334"/>
      <c r="Q3055" s="334"/>
      <c r="R3055" s="334"/>
      <c r="S3055" s="334"/>
      <c r="T3055" s="334"/>
      <c r="U3055" s="334"/>
      <c r="V3055" s="334"/>
    </row>
    <row r="3056" spans="1:22" s="100" customFormat="1" ht="44.25" customHeight="1">
      <c r="A3056" s="99"/>
      <c r="B3056" s="340" t="s">
        <v>713</v>
      </c>
      <c r="C3056" s="341"/>
      <c r="D3056" s="341"/>
      <c r="E3056" s="341"/>
      <c r="F3056" s="341"/>
      <c r="G3056" s="341"/>
      <c r="H3056" s="341"/>
      <c r="I3056" s="341"/>
      <c r="J3056" s="341"/>
      <c r="K3056" s="341"/>
      <c r="L3056" s="341"/>
      <c r="M3056" s="341"/>
      <c r="N3056" s="334"/>
      <c r="O3056" s="334"/>
      <c r="P3056" s="334"/>
      <c r="Q3056" s="334"/>
      <c r="R3056" s="334"/>
      <c r="S3056" s="334"/>
      <c r="T3056" s="334"/>
      <c r="U3056" s="334"/>
      <c r="V3056" s="334"/>
    </row>
    <row r="3057" spans="2:26" s="2" customFormat="1" ht="36" customHeight="1">
      <c r="B3057" s="342" t="s">
        <v>714</v>
      </c>
      <c r="C3057" s="343"/>
      <c r="D3057" s="343"/>
      <c r="E3057" s="343"/>
      <c r="F3057" s="343"/>
      <c r="G3057" s="343"/>
      <c r="H3057" s="343"/>
      <c r="I3057" s="343"/>
      <c r="J3057" s="343"/>
      <c r="K3057" s="343"/>
      <c r="L3057" s="343"/>
      <c r="M3057" s="343"/>
      <c r="N3057" s="224"/>
      <c r="O3057" s="224"/>
      <c r="P3057" s="224"/>
      <c r="Q3057" s="224"/>
      <c r="R3057" s="224"/>
      <c r="S3057" s="224"/>
      <c r="T3057" s="224"/>
      <c r="U3057" s="308"/>
      <c r="V3057" s="308"/>
      <c r="W3057" s="22"/>
      <c r="X3057" s="22"/>
      <c r="Y3057" s="22"/>
      <c r="Z3057" s="22"/>
    </row>
    <row r="3058" spans="1:22" s="191" customFormat="1" ht="44.25" customHeight="1">
      <c r="A3058" s="287"/>
      <c r="B3058" s="340" t="s">
        <v>715</v>
      </c>
      <c r="C3058" s="341"/>
      <c r="D3058" s="341"/>
      <c r="E3058" s="341"/>
      <c r="F3058" s="341"/>
      <c r="G3058" s="341"/>
      <c r="H3058" s="341"/>
      <c r="I3058" s="341"/>
      <c r="J3058" s="341"/>
      <c r="K3058" s="341"/>
      <c r="L3058" s="341"/>
      <c r="M3058" s="341"/>
      <c r="N3058" s="320"/>
      <c r="O3058" s="320"/>
      <c r="P3058" s="320"/>
      <c r="Q3058" s="320"/>
      <c r="R3058" s="320"/>
      <c r="S3058" s="320"/>
      <c r="T3058" s="320"/>
      <c r="U3058" s="320"/>
      <c r="V3058" s="320"/>
    </row>
    <row r="3059" spans="1:22" s="100" customFormat="1" ht="31.5" customHeight="1">
      <c r="A3059" s="99"/>
      <c r="B3059" s="340" t="s">
        <v>716</v>
      </c>
      <c r="C3059" s="341"/>
      <c r="D3059" s="341"/>
      <c r="E3059" s="341"/>
      <c r="F3059" s="341"/>
      <c r="G3059" s="341"/>
      <c r="H3059" s="341"/>
      <c r="I3059" s="341"/>
      <c r="J3059" s="341"/>
      <c r="K3059" s="341"/>
      <c r="L3059" s="341"/>
      <c r="M3059" s="341"/>
      <c r="N3059" s="334"/>
      <c r="O3059" s="334"/>
      <c r="P3059" s="334"/>
      <c r="Q3059" s="334"/>
      <c r="R3059" s="334"/>
      <c r="S3059" s="334"/>
      <c r="T3059" s="334"/>
      <c r="U3059" s="334"/>
      <c r="V3059" s="334"/>
    </row>
    <row r="3060" spans="1:22" ht="44.25" customHeight="1">
      <c r="A3060" s="12"/>
      <c r="B3060" s="340" t="s">
        <v>717</v>
      </c>
      <c r="C3060" s="341"/>
      <c r="D3060" s="341"/>
      <c r="E3060" s="341"/>
      <c r="F3060" s="341"/>
      <c r="G3060" s="341"/>
      <c r="H3060" s="341"/>
      <c r="I3060" s="341"/>
      <c r="J3060" s="341"/>
      <c r="K3060" s="341"/>
      <c r="L3060" s="341"/>
      <c r="M3060" s="341"/>
      <c r="N3060" s="334"/>
      <c r="O3060" s="334"/>
      <c r="P3060" s="334"/>
      <c r="Q3060" s="334"/>
      <c r="R3060" s="334"/>
      <c r="S3060" s="334"/>
      <c r="T3060" s="334"/>
      <c r="U3060" s="334"/>
      <c r="V3060" s="334"/>
    </row>
    <row r="3061" spans="1:22" s="100" customFormat="1" ht="29.25" customHeight="1">
      <c r="A3061" s="99"/>
      <c r="B3061" s="340" t="s">
        <v>718</v>
      </c>
      <c r="C3061" s="341"/>
      <c r="D3061" s="341"/>
      <c r="E3061" s="341"/>
      <c r="F3061" s="341"/>
      <c r="G3061" s="341"/>
      <c r="H3061" s="341"/>
      <c r="I3061" s="341"/>
      <c r="J3061" s="341"/>
      <c r="K3061" s="341"/>
      <c r="L3061" s="341"/>
      <c r="M3061" s="341"/>
      <c r="N3061" s="334"/>
      <c r="O3061" s="334"/>
      <c r="P3061" s="334"/>
      <c r="Q3061" s="334"/>
      <c r="R3061" s="334"/>
      <c r="S3061" s="334"/>
      <c r="T3061" s="334"/>
      <c r="U3061" s="334"/>
      <c r="V3061" s="334"/>
    </row>
    <row r="3062" spans="1:22" s="191" customFormat="1" ht="62.25" customHeight="1">
      <c r="A3062" s="287"/>
      <c r="B3062" s="340" t="s">
        <v>720</v>
      </c>
      <c r="C3062" s="341"/>
      <c r="D3062" s="341"/>
      <c r="E3062" s="341"/>
      <c r="F3062" s="341"/>
      <c r="G3062" s="341"/>
      <c r="H3062" s="341"/>
      <c r="I3062" s="341"/>
      <c r="J3062" s="341"/>
      <c r="K3062" s="341"/>
      <c r="L3062" s="341"/>
      <c r="M3062" s="341"/>
      <c r="N3062" s="334"/>
      <c r="O3062" s="334"/>
      <c r="P3062" s="334"/>
      <c r="Q3062" s="334"/>
      <c r="R3062" s="334"/>
      <c r="S3062" s="334"/>
      <c r="T3062" s="334"/>
      <c r="U3062" s="334"/>
      <c r="V3062" s="334"/>
    </row>
    <row r="3063" spans="1:22" s="191" customFormat="1" ht="48.75" customHeight="1">
      <c r="A3063" s="287"/>
      <c r="B3063" s="340" t="s">
        <v>721</v>
      </c>
      <c r="C3063" s="341"/>
      <c r="D3063" s="341"/>
      <c r="E3063" s="341"/>
      <c r="F3063" s="341"/>
      <c r="G3063" s="341"/>
      <c r="H3063" s="341"/>
      <c r="I3063" s="341"/>
      <c r="J3063" s="341"/>
      <c r="K3063" s="341"/>
      <c r="L3063" s="341"/>
      <c r="M3063" s="341"/>
      <c r="N3063" s="334"/>
      <c r="O3063" s="334"/>
      <c r="P3063" s="334"/>
      <c r="Q3063" s="334"/>
      <c r="R3063" s="334"/>
      <c r="S3063" s="334"/>
      <c r="T3063" s="334"/>
      <c r="U3063" s="334"/>
      <c r="V3063" s="334"/>
    </row>
    <row r="3064" spans="2:26" s="2" customFormat="1" ht="32.25" customHeight="1">
      <c r="B3064" s="342" t="s">
        <v>722</v>
      </c>
      <c r="C3064" s="343"/>
      <c r="D3064" s="343"/>
      <c r="E3064" s="343"/>
      <c r="F3064" s="343"/>
      <c r="G3064" s="343"/>
      <c r="H3064" s="343"/>
      <c r="I3064" s="343"/>
      <c r="J3064" s="343"/>
      <c r="K3064" s="343"/>
      <c r="L3064" s="343"/>
      <c r="M3064" s="343"/>
      <c r="N3064" s="224"/>
      <c r="O3064" s="224"/>
      <c r="P3064" s="224"/>
      <c r="Q3064" s="224"/>
      <c r="R3064" s="224"/>
      <c r="S3064" s="224"/>
      <c r="T3064" s="224"/>
      <c r="U3064" s="308"/>
      <c r="V3064" s="308"/>
      <c r="W3064" s="22"/>
      <c r="X3064" s="22"/>
      <c r="Y3064" s="22"/>
      <c r="Z3064" s="22"/>
    </row>
    <row r="3065" spans="1:22" s="191" customFormat="1" ht="23.25" customHeight="1">
      <c r="A3065" s="287"/>
      <c r="B3065" s="340" t="s">
        <v>723</v>
      </c>
      <c r="C3065" s="341"/>
      <c r="D3065" s="341"/>
      <c r="E3065" s="341"/>
      <c r="F3065" s="341"/>
      <c r="G3065" s="341"/>
      <c r="H3065" s="341"/>
      <c r="I3065" s="341"/>
      <c r="J3065" s="341"/>
      <c r="K3065" s="341"/>
      <c r="L3065" s="341"/>
      <c r="M3065" s="341"/>
      <c r="N3065" s="320"/>
      <c r="O3065" s="320"/>
      <c r="P3065" s="320"/>
      <c r="Q3065" s="320"/>
      <c r="R3065" s="320"/>
      <c r="S3065" s="320"/>
      <c r="T3065" s="320"/>
      <c r="U3065" s="320"/>
      <c r="V3065" s="320"/>
    </row>
    <row r="3066" spans="1:22" s="191" customFormat="1" ht="31.5" customHeight="1">
      <c r="A3066" s="287"/>
      <c r="B3066" s="340" t="s">
        <v>724</v>
      </c>
      <c r="C3066" s="341"/>
      <c r="D3066" s="341"/>
      <c r="E3066" s="341"/>
      <c r="F3066" s="341"/>
      <c r="G3066" s="341"/>
      <c r="H3066" s="341"/>
      <c r="I3066" s="341"/>
      <c r="J3066" s="341"/>
      <c r="K3066" s="341"/>
      <c r="L3066" s="341"/>
      <c r="M3066" s="341"/>
      <c r="N3066" s="334"/>
      <c r="O3066" s="334"/>
      <c r="P3066" s="334"/>
      <c r="Q3066" s="334"/>
      <c r="R3066" s="334"/>
      <c r="S3066" s="334"/>
      <c r="T3066" s="334"/>
      <c r="U3066" s="334"/>
      <c r="V3066" s="334"/>
    </row>
    <row r="3067" spans="1:22" s="191" customFormat="1" ht="34.5" customHeight="1">
      <c r="A3067" s="287"/>
      <c r="B3067" s="340" t="s">
        <v>725</v>
      </c>
      <c r="C3067" s="341"/>
      <c r="D3067" s="341"/>
      <c r="E3067" s="341"/>
      <c r="F3067" s="341"/>
      <c r="G3067" s="341"/>
      <c r="H3067" s="341"/>
      <c r="I3067" s="341"/>
      <c r="J3067" s="341"/>
      <c r="K3067" s="341"/>
      <c r="L3067" s="341"/>
      <c r="M3067" s="341"/>
      <c r="N3067" s="334"/>
      <c r="O3067" s="334"/>
      <c r="P3067" s="334"/>
      <c r="Q3067" s="334"/>
      <c r="R3067" s="334"/>
      <c r="S3067" s="334"/>
      <c r="T3067" s="334"/>
      <c r="U3067" s="334"/>
      <c r="V3067" s="334"/>
    </row>
    <row r="3068" spans="1:22" s="191" customFormat="1" ht="66.75" customHeight="1">
      <c r="A3068" s="287"/>
      <c r="B3068" s="340" t="s">
        <v>726</v>
      </c>
      <c r="C3068" s="341"/>
      <c r="D3068" s="341"/>
      <c r="E3068" s="341"/>
      <c r="F3068" s="341"/>
      <c r="G3068" s="341"/>
      <c r="H3068" s="341"/>
      <c r="I3068" s="341"/>
      <c r="J3068" s="341"/>
      <c r="K3068" s="341"/>
      <c r="L3068" s="341"/>
      <c r="M3068" s="341"/>
      <c r="N3068" s="334"/>
      <c r="O3068" s="334"/>
      <c r="P3068" s="334"/>
      <c r="Q3068" s="334"/>
      <c r="R3068" s="334"/>
      <c r="S3068" s="334"/>
      <c r="T3068" s="334"/>
      <c r="U3068" s="334"/>
      <c r="V3068" s="334"/>
    </row>
    <row r="3069" spans="2:26" s="2" customFormat="1" ht="15" customHeight="1">
      <c r="B3069" s="46"/>
      <c r="C3069" s="46"/>
      <c r="D3069" s="46"/>
      <c r="E3069" s="46"/>
      <c r="F3069" s="46"/>
      <c r="G3069" s="46"/>
      <c r="H3069" s="46"/>
      <c r="I3069" s="46"/>
      <c r="J3069" s="13"/>
      <c r="U3069" s="22"/>
      <c r="V3069" s="22"/>
      <c r="W3069" s="22"/>
      <c r="X3069" s="22"/>
      <c r="Y3069" s="22"/>
      <c r="Z3069" s="22"/>
    </row>
    <row r="3070" spans="2:26" s="2" customFormat="1" ht="24" customHeight="1">
      <c r="B3070" s="345" t="s">
        <v>40</v>
      </c>
      <c r="C3070" s="346"/>
      <c r="D3070" s="346"/>
      <c r="E3070" s="346"/>
      <c r="F3070" s="346"/>
      <c r="G3070" s="346"/>
      <c r="H3070" s="346"/>
      <c r="I3070" s="346"/>
      <c r="J3070" s="346"/>
      <c r="K3070" s="346"/>
      <c r="L3070" s="346"/>
      <c r="M3070" s="346"/>
      <c r="N3070" s="347"/>
      <c r="O3070" s="347"/>
      <c r="P3070" s="347"/>
      <c r="Q3070" s="347"/>
      <c r="R3070" s="347"/>
      <c r="S3070" s="347"/>
      <c r="T3070" s="347"/>
      <c r="U3070" s="347"/>
      <c r="V3070" s="347"/>
      <c r="W3070" s="22"/>
      <c r="X3070" s="22"/>
      <c r="Y3070" s="22"/>
      <c r="Z3070" s="22"/>
    </row>
    <row r="3071" spans="2:26" s="2" customFormat="1" ht="31.5" customHeight="1">
      <c r="B3071" s="332" t="s">
        <v>727</v>
      </c>
      <c r="C3071" s="348"/>
      <c r="D3071" s="348"/>
      <c r="E3071" s="348"/>
      <c r="F3071" s="348"/>
      <c r="G3071" s="348"/>
      <c r="H3071" s="348"/>
      <c r="I3071" s="348"/>
      <c r="J3071" s="348"/>
      <c r="K3071" s="348"/>
      <c r="L3071" s="348"/>
      <c r="M3071" s="348"/>
      <c r="N3071" s="334"/>
      <c r="O3071" s="334"/>
      <c r="P3071" s="334"/>
      <c r="Q3071" s="334"/>
      <c r="R3071" s="334"/>
      <c r="S3071" s="334"/>
      <c r="T3071" s="334"/>
      <c r="U3071" s="334"/>
      <c r="V3071" s="334"/>
      <c r="W3071" s="22"/>
      <c r="X3071" s="22"/>
      <c r="Y3071" s="22"/>
      <c r="Z3071" s="22"/>
    </row>
    <row r="3072" spans="2:26" s="2" customFormat="1" ht="15.75">
      <c r="B3072" s="378"/>
      <c r="C3072" s="348"/>
      <c r="D3072" s="348"/>
      <c r="E3072" s="348"/>
      <c r="F3072" s="348"/>
      <c r="G3072" s="348"/>
      <c r="H3072" s="348"/>
      <c r="I3072" s="348"/>
      <c r="J3072" s="348"/>
      <c r="K3072" s="348"/>
      <c r="L3072" s="348"/>
      <c r="M3072" s="348"/>
      <c r="U3072" s="22"/>
      <c r="V3072" s="22"/>
      <c r="W3072" s="22"/>
      <c r="X3072" s="22"/>
      <c r="Y3072" s="22"/>
      <c r="Z3072" s="22"/>
    </row>
    <row r="3073" spans="2:26" s="2" customFormat="1" ht="34.5" customHeight="1">
      <c r="B3073" s="332" t="s">
        <v>728</v>
      </c>
      <c r="C3073" s="333"/>
      <c r="D3073" s="333"/>
      <c r="E3073" s="333"/>
      <c r="F3073" s="333"/>
      <c r="G3073" s="333"/>
      <c r="H3073" s="333"/>
      <c r="I3073" s="333"/>
      <c r="J3073" s="333"/>
      <c r="K3073" s="333"/>
      <c r="L3073" s="333"/>
      <c r="M3073" s="333"/>
      <c r="N3073" s="334"/>
      <c r="O3073" s="334"/>
      <c r="P3073" s="334"/>
      <c r="Q3073" s="334"/>
      <c r="R3073" s="334"/>
      <c r="S3073" s="334"/>
      <c r="T3073" s="334"/>
      <c r="U3073" s="334"/>
      <c r="V3073" s="334"/>
      <c r="W3073" s="114"/>
      <c r="X3073" s="114"/>
      <c r="Y3073" s="114"/>
      <c r="Z3073" s="114"/>
    </row>
    <row r="3074" spans="2:26" s="2" customFormat="1" ht="15.75">
      <c r="B3074" s="114"/>
      <c r="C3074" s="7"/>
      <c r="D3074" s="23"/>
      <c r="E3074" s="23"/>
      <c r="F3074" s="23"/>
      <c r="G3074" s="7"/>
      <c r="H3074" s="7"/>
      <c r="I3074" s="7"/>
      <c r="J3074" s="108"/>
      <c r="U3074" s="114"/>
      <c r="V3074" s="114"/>
      <c r="W3074" s="114"/>
      <c r="X3074" s="114"/>
      <c r="Y3074" s="114"/>
      <c r="Z3074" s="114"/>
    </row>
    <row r="3075" spans="2:26" s="2" customFormat="1" ht="31.5" customHeight="1">
      <c r="B3075" s="332" t="s">
        <v>729</v>
      </c>
      <c r="C3075" s="333"/>
      <c r="D3075" s="333"/>
      <c r="E3075" s="333"/>
      <c r="F3075" s="333"/>
      <c r="G3075" s="333"/>
      <c r="H3075" s="333"/>
      <c r="I3075" s="333"/>
      <c r="J3075" s="333"/>
      <c r="K3075" s="333"/>
      <c r="L3075" s="333"/>
      <c r="M3075" s="333"/>
      <c r="N3075" s="334"/>
      <c r="O3075" s="334"/>
      <c r="P3075" s="334"/>
      <c r="Q3075" s="334"/>
      <c r="R3075" s="334"/>
      <c r="S3075" s="334"/>
      <c r="T3075" s="334"/>
      <c r="U3075" s="334"/>
      <c r="V3075" s="334"/>
      <c r="W3075" s="288"/>
      <c r="X3075" s="288"/>
      <c r="Y3075" s="288"/>
      <c r="Z3075" s="288"/>
    </row>
    <row r="3076" spans="2:26" s="2" customFormat="1" ht="15.75">
      <c r="B3076" s="288"/>
      <c r="C3076" s="7"/>
      <c r="D3076" s="23"/>
      <c r="E3076" s="23"/>
      <c r="F3076" s="23"/>
      <c r="G3076" s="7"/>
      <c r="H3076" s="7"/>
      <c r="I3076" s="7"/>
      <c r="J3076" s="283"/>
      <c r="U3076" s="288"/>
      <c r="V3076" s="288"/>
      <c r="W3076" s="288"/>
      <c r="X3076" s="288"/>
      <c r="Y3076" s="288"/>
      <c r="Z3076" s="288"/>
    </row>
    <row r="3077" spans="2:26" s="2" customFormat="1" ht="32.25" customHeight="1">
      <c r="B3077" s="332" t="s">
        <v>730</v>
      </c>
      <c r="C3077" s="333"/>
      <c r="D3077" s="333"/>
      <c r="E3077" s="333"/>
      <c r="F3077" s="333"/>
      <c r="G3077" s="333"/>
      <c r="H3077" s="333"/>
      <c r="I3077" s="333"/>
      <c r="J3077" s="333"/>
      <c r="K3077" s="333"/>
      <c r="L3077" s="333"/>
      <c r="M3077" s="333"/>
      <c r="N3077" s="334"/>
      <c r="O3077" s="334"/>
      <c r="P3077" s="334"/>
      <c r="Q3077" s="334"/>
      <c r="R3077" s="334"/>
      <c r="S3077" s="334"/>
      <c r="T3077" s="334"/>
      <c r="U3077" s="334"/>
      <c r="V3077" s="334"/>
      <c r="W3077" s="288"/>
      <c r="X3077" s="288"/>
      <c r="Y3077" s="288"/>
      <c r="Z3077" s="288"/>
    </row>
    <row r="3078" spans="2:26" s="2" customFormat="1" ht="15.75">
      <c r="B3078" s="288"/>
      <c r="C3078" s="7"/>
      <c r="D3078" s="23"/>
      <c r="E3078" s="23"/>
      <c r="F3078" s="23"/>
      <c r="G3078" s="7"/>
      <c r="H3078" s="7"/>
      <c r="I3078" s="7"/>
      <c r="J3078" s="283"/>
      <c r="U3078" s="288"/>
      <c r="V3078" s="288"/>
      <c r="W3078" s="288"/>
      <c r="X3078" s="288"/>
      <c r="Y3078" s="288"/>
      <c r="Z3078" s="288"/>
    </row>
    <row r="3079" spans="2:26" s="2" customFormat="1" ht="32.25" customHeight="1">
      <c r="B3079" s="332" t="s">
        <v>731</v>
      </c>
      <c r="C3079" s="333"/>
      <c r="D3079" s="333"/>
      <c r="E3079" s="333"/>
      <c r="F3079" s="333"/>
      <c r="G3079" s="333"/>
      <c r="H3079" s="333"/>
      <c r="I3079" s="333"/>
      <c r="J3079" s="333"/>
      <c r="K3079" s="333"/>
      <c r="L3079" s="333"/>
      <c r="M3079" s="333"/>
      <c r="N3079" s="334"/>
      <c r="O3079" s="334"/>
      <c r="P3079" s="334"/>
      <c r="Q3079" s="334"/>
      <c r="R3079" s="334"/>
      <c r="S3079" s="334"/>
      <c r="T3079" s="334"/>
      <c r="U3079" s="334"/>
      <c r="V3079" s="334"/>
      <c r="W3079" s="288"/>
      <c r="X3079" s="288"/>
      <c r="Y3079" s="288"/>
      <c r="Z3079" s="288"/>
    </row>
    <row r="3080" spans="2:26" s="2" customFormat="1" ht="15.75">
      <c r="B3080" s="288"/>
      <c r="C3080" s="7"/>
      <c r="D3080" s="23"/>
      <c r="E3080" s="23"/>
      <c r="F3080" s="23"/>
      <c r="G3080" s="7"/>
      <c r="H3080" s="7"/>
      <c r="I3080" s="7"/>
      <c r="J3080" s="283"/>
      <c r="U3080" s="288"/>
      <c r="V3080" s="288"/>
      <c r="W3080" s="288"/>
      <c r="X3080" s="288"/>
      <c r="Y3080" s="288"/>
      <c r="Z3080" s="288"/>
    </row>
    <row r="3081" spans="2:26" s="2" customFormat="1" ht="31.5" customHeight="1">
      <c r="B3081" s="332" t="s">
        <v>732</v>
      </c>
      <c r="C3081" s="333"/>
      <c r="D3081" s="333"/>
      <c r="E3081" s="333"/>
      <c r="F3081" s="333"/>
      <c r="G3081" s="333"/>
      <c r="H3081" s="333"/>
      <c r="I3081" s="333"/>
      <c r="J3081" s="333"/>
      <c r="K3081" s="333"/>
      <c r="L3081" s="333"/>
      <c r="M3081" s="333"/>
      <c r="N3081" s="334"/>
      <c r="O3081" s="334"/>
      <c r="P3081" s="334"/>
      <c r="Q3081" s="334"/>
      <c r="R3081" s="334"/>
      <c r="S3081" s="334"/>
      <c r="T3081" s="334"/>
      <c r="U3081" s="334"/>
      <c r="V3081" s="334"/>
      <c r="W3081" s="288"/>
      <c r="X3081" s="288"/>
      <c r="Y3081" s="288"/>
      <c r="Z3081" s="288"/>
    </row>
    <row r="3082" spans="2:26" s="2" customFormat="1" ht="15.75">
      <c r="B3082" s="288"/>
      <c r="C3082" s="7"/>
      <c r="D3082" s="23"/>
      <c r="E3082" s="23"/>
      <c r="F3082" s="23"/>
      <c r="G3082" s="7"/>
      <c r="H3082" s="7"/>
      <c r="I3082" s="7"/>
      <c r="J3082" s="283"/>
      <c r="U3082" s="288"/>
      <c r="V3082" s="288"/>
      <c r="W3082" s="288"/>
      <c r="X3082" s="288"/>
      <c r="Y3082" s="288"/>
      <c r="Z3082" s="288"/>
    </row>
    <row r="3083" spans="2:26" s="2" customFormat="1" ht="48.75" customHeight="1">
      <c r="B3083" s="332" t="s">
        <v>733</v>
      </c>
      <c r="C3083" s="332"/>
      <c r="D3083" s="332"/>
      <c r="E3083" s="332"/>
      <c r="F3083" s="332"/>
      <c r="G3083" s="332"/>
      <c r="H3083" s="332"/>
      <c r="I3083" s="332"/>
      <c r="J3083" s="332"/>
      <c r="K3083" s="332"/>
      <c r="L3083" s="332"/>
      <c r="M3083" s="332"/>
      <c r="N3083" s="332"/>
      <c r="O3083" s="332"/>
      <c r="P3083" s="332"/>
      <c r="Q3083" s="332"/>
      <c r="R3083" s="332"/>
      <c r="S3083" s="332"/>
      <c r="T3083" s="332"/>
      <c r="U3083" s="332"/>
      <c r="V3083" s="332"/>
      <c r="W3083" s="288"/>
      <c r="X3083" s="288"/>
      <c r="Y3083" s="288"/>
      <c r="Z3083" s="288"/>
    </row>
    <row r="3084" spans="2:26" s="2" customFormat="1" ht="15.75">
      <c r="B3084" s="288"/>
      <c r="C3084" s="7"/>
      <c r="D3084" s="23"/>
      <c r="E3084" s="23"/>
      <c r="F3084" s="23"/>
      <c r="G3084" s="7"/>
      <c r="H3084" s="7"/>
      <c r="I3084" s="7"/>
      <c r="J3084" s="283"/>
      <c r="U3084" s="288"/>
      <c r="V3084" s="288"/>
      <c r="W3084" s="288"/>
      <c r="X3084" s="288"/>
      <c r="Y3084" s="288"/>
      <c r="Z3084" s="288"/>
    </row>
    <row r="3085" spans="2:26" s="2" customFormat="1" ht="33" customHeight="1">
      <c r="B3085" s="332" t="s">
        <v>734</v>
      </c>
      <c r="C3085" s="333"/>
      <c r="D3085" s="333"/>
      <c r="E3085" s="333"/>
      <c r="F3085" s="333"/>
      <c r="G3085" s="333"/>
      <c r="H3085" s="333"/>
      <c r="I3085" s="333"/>
      <c r="J3085" s="333"/>
      <c r="K3085" s="333"/>
      <c r="L3085" s="333"/>
      <c r="M3085" s="333"/>
      <c r="N3085" s="334"/>
      <c r="O3085" s="334"/>
      <c r="P3085" s="334"/>
      <c r="Q3085" s="334"/>
      <c r="R3085" s="334"/>
      <c r="S3085" s="334"/>
      <c r="T3085" s="334"/>
      <c r="U3085" s="334"/>
      <c r="V3085" s="334"/>
      <c r="W3085" s="288"/>
      <c r="X3085" s="288"/>
      <c r="Y3085" s="288"/>
      <c r="Z3085" s="288"/>
    </row>
    <row r="3086" spans="2:26" s="2" customFormat="1" ht="15.75">
      <c r="B3086" s="288"/>
      <c r="C3086" s="7"/>
      <c r="D3086" s="23"/>
      <c r="E3086" s="23"/>
      <c r="F3086" s="23"/>
      <c r="G3086" s="7"/>
      <c r="H3086" s="7"/>
      <c r="I3086" s="7"/>
      <c r="J3086" s="283"/>
      <c r="U3086" s="288"/>
      <c r="V3086" s="288"/>
      <c r="W3086" s="288"/>
      <c r="X3086" s="288"/>
      <c r="Y3086" s="288"/>
      <c r="Z3086" s="288"/>
    </row>
    <row r="3087" spans="2:26" s="2" customFormat="1" ht="48.75" customHeight="1">
      <c r="B3087" s="332" t="s">
        <v>735</v>
      </c>
      <c r="C3087" s="333"/>
      <c r="D3087" s="333"/>
      <c r="E3087" s="333"/>
      <c r="F3087" s="333"/>
      <c r="G3087" s="333"/>
      <c r="H3087" s="333"/>
      <c r="I3087" s="333"/>
      <c r="J3087" s="333"/>
      <c r="K3087" s="333"/>
      <c r="L3087" s="333"/>
      <c r="M3087" s="333"/>
      <c r="N3087" s="334"/>
      <c r="O3087" s="334"/>
      <c r="P3087" s="334"/>
      <c r="Q3087" s="334"/>
      <c r="R3087" s="334"/>
      <c r="S3087" s="334"/>
      <c r="T3087" s="334"/>
      <c r="U3087" s="334"/>
      <c r="V3087" s="334"/>
      <c r="W3087" s="288"/>
      <c r="X3087" s="288"/>
      <c r="Y3087" s="288"/>
      <c r="Z3087" s="288"/>
    </row>
    <row r="3088" spans="2:26" s="2" customFormat="1" ht="15.75">
      <c r="B3088" s="288"/>
      <c r="C3088" s="7"/>
      <c r="D3088" s="23"/>
      <c r="E3088" s="23"/>
      <c r="F3088" s="23"/>
      <c r="G3088" s="7"/>
      <c r="H3088" s="7"/>
      <c r="I3088" s="7"/>
      <c r="J3088" s="283"/>
      <c r="U3088" s="288"/>
      <c r="V3088" s="288"/>
      <c r="W3088" s="288"/>
      <c r="X3088" s="288"/>
      <c r="Y3088" s="288"/>
      <c r="Z3088" s="288"/>
    </row>
    <row r="3089" spans="2:26" s="2" customFormat="1" ht="32.25" customHeight="1">
      <c r="B3089" s="332" t="s">
        <v>736</v>
      </c>
      <c r="C3089" s="333"/>
      <c r="D3089" s="333"/>
      <c r="E3089" s="333"/>
      <c r="F3089" s="333"/>
      <c r="G3089" s="333"/>
      <c r="H3089" s="333"/>
      <c r="I3089" s="333"/>
      <c r="J3089" s="333"/>
      <c r="K3089" s="333"/>
      <c r="L3089" s="333"/>
      <c r="M3089" s="333"/>
      <c r="N3089" s="334"/>
      <c r="O3089" s="334"/>
      <c r="P3089" s="334"/>
      <c r="Q3089" s="334"/>
      <c r="R3089" s="334"/>
      <c r="S3089" s="334"/>
      <c r="T3089" s="334"/>
      <c r="U3089" s="334"/>
      <c r="V3089" s="334"/>
      <c r="W3089" s="288"/>
      <c r="X3089" s="288"/>
      <c r="Y3089" s="288"/>
      <c r="Z3089" s="288"/>
    </row>
    <row r="3090" spans="2:26" s="2" customFormat="1" ht="15.75">
      <c r="B3090" s="291"/>
      <c r="C3090" s="292"/>
      <c r="D3090" s="292"/>
      <c r="E3090" s="292"/>
      <c r="F3090" s="292"/>
      <c r="G3090" s="292"/>
      <c r="H3090" s="292"/>
      <c r="I3090" s="292"/>
      <c r="J3090" s="292"/>
      <c r="K3090" s="292"/>
      <c r="L3090" s="292"/>
      <c r="M3090" s="292"/>
      <c r="N3090" s="284"/>
      <c r="O3090" s="284"/>
      <c r="P3090" s="284"/>
      <c r="Q3090" s="284"/>
      <c r="R3090" s="284"/>
      <c r="S3090" s="284"/>
      <c r="T3090" s="284"/>
      <c r="U3090" s="284"/>
      <c r="V3090" s="284"/>
      <c r="W3090" s="288"/>
      <c r="X3090" s="288"/>
      <c r="Y3090" s="288"/>
      <c r="Z3090" s="288"/>
    </row>
    <row r="3091" spans="2:26" s="2" customFormat="1" ht="64.5" customHeight="1">
      <c r="B3091" s="332" t="s">
        <v>737</v>
      </c>
      <c r="C3091" s="333"/>
      <c r="D3091" s="333"/>
      <c r="E3091" s="333"/>
      <c r="F3091" s="333"/>
      <c r="G3091" s="333"/>
      <c r="H3091" s="333"/>
      <c r="I3091" s="333"/>
      <c r="J3091" s="333"/>
      <c r="K3091" s="333"/>
      <c r="L3091" s="333"/>
      <c r="M3091" s="333"/>
      <c r="N3091" s="334"/>
      <c r="O3091" s="334"/>
      <c r="P3091" s="334"/>
      <c r="Q3091" s="334"/>
      <c r="R3091" s="334"/>
      <c r="S3091" s="334"/>
      <c r="T3091" s="334"/>
      <c r="U3091" s="334"/>
      <c r="V3091" s="334"/>
      <c r="W3091" s="288"/>
      <c r="X3091" s="288"/>
      <c r="Y3091" s="288"/>
      <c r="Z3091" s="288"/>
    </row>
    <row r="3092" spans="2:26" s="2" customFormat="1" ht="15.75">
      <c r="B3092" s="288"/>
      <c r="C3092" s="7"/>
      <c r="D3092" s="23"/>
      <c r="E3092" s="23"/>
      <c r="F3092" s="23"/>
      <c r="G3092" s="7"/>
      <c r="H3092" s="7"/>
      <c r="I3092" s="7"/>
      <c r="J3092" s="283"/>
      <c r="U3092" s="288"/>
      <c r="V3092" s="288"/>
      <c r="W3092" s="288"/>
      <c r="X3092" s="288"/>
      <c r="Y3092" s="288"/>
      <c r="Z3092" s="288"/>
    </row>
    <row r="3093" spans="2:26" s="2" customFormat="1" ht="45" customHeight="1">
      <c r="B3093" s="332" t="s">
        <v>738</v>
      </c>
      <c r="C3093" s="333"/>
      <c r="D3093" s="333"/>
      <c r="E3093" s="333"/>
      <c r="F3093" s="333"/>
      <c r="G3093" s="333"/>
      <c r="H3093" s="333"/>
      <c r="I3093" s="333"/>
      <c r="J3093" s="333"/>
      <c r="K3093" s="333"/>
      <c r="L3093" s="333"/>
      <c r="M3093" s="333"/>
      <c r="N3093" s="334"/>
      <c r="O3093" s="334"/>
      <c r="P3093" s="334"/>
      <c r="Q3093" s="334"/>
      <c r="R3093" s="334"/>
      <c r="S3093" s="334"/>
      <c r="T3093" s="334"/>
      <c r="U3093" s="334"/>
      <c r="V3093" s="334"/>
      <c r="W3093" s="288"/>
      <c r="X3093" s="288"/>
      <c r="Y3093" s="288"/>
      <c r="Z3093" s="288"/>
    </row>
    <row r="3094" spans="2:26" s="2" customFormat="1" ht="15.75">
      <c r="B3094" s="288"/>
      <c r="C3094" s="7"/>
      <c r="D3094" s="23"/>
      <c r="E3094" s="23"/>
      <c r="F3094" s="23"/>
      <c r="G3094" s="7"/>
      <c r="H3094" s="7"/>
      <c r="I3094" s="7"/>
      <c r="J3094" s="283"/>
      <c r="U3094" s="288"/>
      <c r="V3094" s="288"/>
      <c r="W3094" s="288"/>
      <c r="X3094" s="288"/>
      <c r="Y3094" s="288"/>
      <c r="Z3094" s="288"/>
    </row>
    <row r="3095" spans="2:26" s="2" customFormat="1" ht="32.25" customHeight="1">
      <c r="B3095" s="332" t="s">
        <v>739</v>
      </c>
      <c r="C3095" s="333"/>
      <c r="D3095" s="333"/>
      <c r="E3095" s="333"/>
      <c r="F3095" s="333"/>
      <c r="G3095" s="333"/>
      <c r="H3095" s="333"/>
      <c r="I3095" s="333"/>
      <c r="J3095" s="333"/>
      <c r="K3095" s="333"/>
      <c r="L3095" s="333"/>
      <c r="M3095" s="333"/>
      <c r="N3095" s="334"/>
      <c r="O3095" s="334"/>
      <c r="P3095" s="334"/>
      <c r="Q3095" s="334"/>
      <c r="R3095" s="334"/>
      <c r="S3095" s="334"/>
      <c r="T3095" s="334"/>
      <c r="U3095" s="334"/>
      <c r="V3095" s="334"/>
      <c r="W3095" s="288"/>
      <c r="X3095" s="288"/>
      <c r="Y3095" s="288"/>
      <c r="Z3095" s="288"/>
    </row>
    <row r="3096" spans="2:26" s="2" customFormat="1" ht="15.75">
      <c r="B3096" s="288"/>
      <c r="C3096" s="7"/>
      <c r="D3096" s="23"/>
      <c r="E3096" s="23"/>
      <c r="F3096" s="23"/>
      <c r="G3096" s="7"/>
      <c r="H3096" s="7"/>
      <c r="I3096" s="7"/>
      <c r="J3096" s="283"/>
      <c r="U3096" s="288"/>
      <c r="V3096" s="288"/>
      <c r="W3096" s="288"/>
      <c r="X3096" s="288"/>
      <c r="Y3096" s="288"/>
      <c r="Z3096" s="288"/>
    </row>
    <row r="3097" spans="2:26" s="2" customFormat="1" ht="16.5" customHeight="1">
      <c r="B3097" s="332" t="s">
        <v>740</v>
      </c>
      <c r="C3097" s="333"/>
      <c r="D3097" s="333"/>
      <c r="E3097" s="333"/>
      <c r="F3097" s="333"/>
      <c r="G3097" s="333"/>
      <c r="H3097" s="333"/>
      <c r="I3097" s="333"/>
      <c r="J3097" s="333"/>
      <c r="K3097" s="333"/>
      <c r="L3097" s="333"/>
      <c r="M3097" s="333"/>
      <c r="N3097" s="334"/>
      <c r="O3097" s="334"/>
      <c r="P3097" s="334"/>
      <c r="Q3097" s="334"/>
      <c r="R3097" s="334"/>
      <c r="S3097" s="334"/>
      <c r="T3097" s="334"/>
      <c r="U3097" s="334"/>
      <c r="V3097" s="334"/>
      <c r="W3097" s="288"/>
      <c r="X3097" s="288"/>
      <c r="Y3097" s="288"/>
      <c r="Z3097" s="288"/>
    </row>
    <row r="3098" spans="2:26" s="2" customFormat="1" ht="15.75">
      <c r="B3098" s="288"/>
      <c r="C3098" s="7"/>
      <c r="D3098" s="23"/>
      <c r="E3098" s="23"/>
      <c r="F3098" s="23"/>
      <c r="G3098" s="7"/>
      <c r="H3098" s="7"/>
      <c r="I3098" s="7"/>
      <c r="J3098" s="283"/>
      <c r="U3098" s="288"/>
      <c r="V3098" s="288"/>
      <c r="W3098" s="288"/>
      <c r="X3098" s="288"/>
      <c r="Y3098" s="288"/>
      <c r="Z3098" s="288"/>
    </row>
    <row r="3099" spans="2:26" s="2" customFormat="1" ht="18" customHeight="1">
      <c r="B3099" s="332" t="s">
        <v>741</v>
      </c>
      <c r="C3099" s="333"/>
      <c r="D3099" s="333"/>
      <c r="E3099" s="333"/>
      <c r="F3099" s="333"/>
      <c r="G3099" s="333"/>
      <c r="H3099" s="333"/>
      <c r="I3099" s="333"/>
      <c r="J3099" s="333"/>
      <c r="K3099" s="333"/>
      <c r="L3099" s="333"/>
      <c r="M3099" s="333"/>
      <c r="N3099" s="334"/>
      <c r="O3099" s="334"/>
      <c r="P3099" s="334"/>
      <c r="Q3099" s="334"/>
      <c r="R3099" s="334"/>
      <c r="S3099" s="334"/>
      <c r="T3099" s="334"/>
      <c r="U3099" s="334"/>
      <c r="V3099" s="334"/>
      <c r="W3099" s="288"/>
      <c r="X3099" s="288"/>
      <c r="Y3099" s="288"/>
      <c r="Z3099" s="288"/>
    </row>
    <row r="3100" spans="2:26" s="2" customFormat="1" ht="15.75">
      <c r="B3100" s="288"/>
      <c r="C3100" s="7"/>
      <c r="D3100" s="23"/>
      <c r="E3100" s="23"/>
      <c r="F3100" s="23"/>
      <c r="G3100" s="7"/>
      <c r="H3100" s="7"/>
      <c r="I3100" s="7"/>
      <c r="J3100" s="283"/>
      <c r="U3100" s="288"/>
      <c r="V3100" s="288"/>
      <c r="W3100" s="288"/>
      <c r="X3100" s="288"/>
      <c r="Y3100" s="288"/>
      <c r="Z3100" s="288"/>
    </row>
    <row r="3101" spans="2:26" s="2" customFormat="1" ht="17.25" customHeight="1">
      <c r="B3101" s="332" t="s">
        <v>742</v>
      </c>
      <c r="C3101" s="332"/>
      <c r="D3101" s="332"/>
      <c r="E3101" s="332"/>
      <c r="F3101" s="332"/>
      <c r="G3101" s="332"/>
      <c r="H3101" s="332"/>
      <c r="I3101" s="332"/>
      <c r="J3101" s="332"/>
      <c r="K3101" s="332"/>
      <c r="L3101" s="332"/>
      <c r="M3101" s="332"/>
      <c r="N3101" s="332"/>
      <c r="O3101" s="332"/>
      <c r="P3101" s="332"/>
      <c r="Q3101" s="332"/>
      <c r="R3101" s="332"/>
      <c r="S3101" s="332"/>
      <c r="T3101" s="332"/>
      <c r="U3101" s="332"/>
      <c r="V3101" s="332"/>
      <c r="W3101" s="288"/>
      <c r="X3101" s="288"/>
      <c r="Y3101" s="288"/>
      <c r="Z3101" s="288"/>
    </row>
    <row r="3102" s="110" customFormat="1" ht="15.75"/>
    <row r="3103" spans="2:26" s="2" customFormat="1" ht="17.25" customHeight="1">
      <c r="B3103" s="332" t="s">
        <v>743</v>
      </c>
      <c r="C3103" s="333"/>
      <c r="D3103" s="333"/>
      <c r="E3103" s="333"/>
      <c r="F3103" s="333"/>
      <c r="G3103" s="333"/>
      <c r="H3103" s="333"/>
      <c r="I3103" s="333"/>
      <c r="J3103" s="333"/>
      <c r="K3103" s="333"/>
      <c r="L3103" s="333"/>
      <c r="M3103" s="333"/>
      <c r="N3103" s="334"/>
      <c r="O3103" s="334"/>
      <c r="P3103" s="334"/>
      <c r="Q3103" s="334"/>
      <c r="R3103" s="334"/>
      <c r="S3103" s="334"/>
      <c r="T3103" s="334"/>
      <c r="U3103" s="334"/>
      <c r="V3103" s="334"/>
      <c r="W3103" s="288"/>
      <c r="X3103" s="288"/>
      <c r="Y3103" s="288"/>
      <c r="Z3103" s="288"/>
    </row>
    <row r="3104" spans="2:26" s="2" customFormat="1" ht="15.75">
      <c r="B3104" s="288"/>
      <c r="C3104" s="7"/>
      <c r="D3104" s="23"/>
      <c r="E3104" s="23"/>
      <c r="F3104" s="23"/>
      <c r="G3104" s="7"/>
      <c r="H3104" s="7"/>
      <c r="I3104" s="7"/>
      <c r="J3104" s="283"/>
      <c r="U3104" s="288"/>
      <c r="V3104" s="288"/>
      <c r="W3104" s="288"/>
      <c r="X3104" s="288"/>
      <c r="Y3104" s="288"/>
      <c r="Z3104" s="288"/>
    </row>
    <row r="3105" spans="2:26" s="2" customFormat="1" ht="30" customHeight="1">
      <c r="B3105" s="332" t="s">
        <v>744</v>
      </c>
      <c r="C3105" s="333"/>
      <c r="D3105" s="333"/>
      <c r="E3105" s="333"/>
      <c r="F3105" s="333"/>
      <c r="G3105" s="333"/>
      <c r="H3105" s="333"/>
      <c r="I3105" s="333"/>
      <c r="J3105" s="333"/>
      <c r="K3105" s="333"/>
      <c r="L3105" s="333"/>
      <c r="M3105" s="333"/>
      <c r="N3105" s="334"/>
      <c r="O3105" s="334"/>
      <c r="P3105" s="334"/>
      <c r="Q3105" s="334"/>
      <c r="R3105" s="334"/>
      <c r="S3105" s="334"/>
      <c r="T3105" s="334"/>
      <c r="U3105" s="334"/>
      <c r="V3105" s="334"/>
      <c r="W3105" s="288"/>
      <c r="X3105" s="288"/>
      <c r="Y3105" s="288"/>
      <c r="Z3105" s="288"/>
    </row>
    <row r="3106" spans="2:26" s="2" customFormat="1" ht="15.75">
      <c r="B3106" s="288"/>
      <c r="C3106" s="7"/>
      <c r="D3106" s="23"/>
      <c r="E3106" s="23"/>
      <c r="F3106" s="23"/>
      <c r="G3106" s="7"/>
      <c r="H3106" s="7"/>
      <c r="I3106" s="7"/>
      <c r="J3106" s="283"/>
      <c r="U3106" s="288"/>
      <c r="V3106" s="288"/>
      <c r="W3106" s="288"/>
      <c r="X3106" s="288"/>
      <c r="Y3106" s="288"/>
      <c r="Z3106" s="288"/>
    </row>
    <row r="3107" spans="2:26" s="2" customFormat="1" ht="13.5" customHeight="1">
      <c r="B3107" s="332" t="s">
        <v>745</v>
      </c>
      <c r="C3107" s="333"/>
      <c r="D3107" s="333"/>
      <c r="E3107" s="333"/>
      <c r="F3107" s="333"/>
      <c r="G3107" s="333"/>
      <c r="H3107" s="333"/>
      <c r="I3107" s="333"/>
      <c r="J3107" s="333"/>
      <c r="K3107" s="333"/>
      <c r="L3107" s="333"/>
      <c r="M3107" s="333"/>
      <c r="N3107" s="334"/>
      <c r="O3107" s="334"/>
      <c r="P3107" s="334"/>
      <c r="Q3107" s="334"/>
      <c r="R3107" s="334"/>
      <c r="S3107" s="334"/>
      <c r="T3107" s="334"/>
      <c r="U3107" s="334"/>
      <c r="V3107" s="334"/>
      <c r="W3107" s="288"/>
      <c r="X3107" s="288"/>
      <c r="Y3107" s="288"/>
      <c r="Z3107" s="288"/>
    </row>
    <row r="3108" spans="2:26" s="2" customFormat="1" ht="13.5" customHeight="1">
      <c r="B3108" s="305"/>
      <c r="C3108" s="307"/>
      <c r="D3108" s="307"/>
      <c r="E3108" s="307"/>
      <c r="F3108" s="307"/>
      <c r="G3108" s="307"/>
      <c r="H3108" s="307"/>
      <c r="I3108" s="307"/>
      <c r="J3108" s="307"/>
      <c r="K3108" s="307"/>
      <c r="L3108" s="307"/>
      <c r="M3108" s="307"/>
      <c r="N3108" s="303"/>
      <c r="O3108" s="303"/>
      <c r="P3108" s="303"/>
      <c r="Q3108" s="303"/>
      <c r="R3108" s="303"/>
      <c r="S3108" s="303"/>
      <c r="T3108" s="303"/>
      <c r="U3108" s="303"/>
      <c r="V3108" s="303"/>
      <c r="W3108" s="306"/>
      <c r="X3108" s="306"/>
      <c r="Y3108" s="306"/>
      <c r="Z3108" s="306"/>
    </row>
    <row r="3109" spans="2:26" s="2" customFormat="1" ht="15.75">
      <c r="B3109" s="345" t="s">
        <v>27</v>
      </c>
      <c r="C3109" s="346"/>
      <c r="D3109" s="346"/>
      <c r="E3109" s="346"/>
      <c r="F3109" s="346"/>
      <c r="G3109" s="346"/>
      <c r="H3109" s="346"/>
      <c r="I3109" s="346"/>
      <c r="J3109" s="346"/>
      <c r="K3109" s="346"/>
      <c r="L3109" s="346"/>
      <c r="M3109" s="346"/>
      <c r="N3109" s="347"/>
      <c r="O3109" s="347"/>
      <c r="P3109" s="347"/>
      <c r="Q3109" s="347"/>
      <c r="R3109" s="347"/>
      <c r="S3109" s="347"/>
      <c r="T3109" s="347"/>
      <c r="U3109" s="347"/>
      <c r="V3109" s="347"/>
      <c r="W3109" s="22"/>
      <c r="X3109" s="22"/>
      <c r="Y3109" s="22"/>
      <c r="Z3109" s="22"/>
    </row>
    <row r="3110" spans="1:8" ht="12.75" customHeight="1">
      <c r="A3110" s="61"/>
      <c r="B3110" s="60"/>
      <c r="C3110" s="60"/>
      <c r="D3110" s="60"/>
      <c r="E3110" s="60"/>
      <c r="F3110" s="60"/>
      <c r="G3110" s="60"/>
      <c r="H3110" s="60"/>
    </row>
    <row r="3111" spans="1:22" s="83" customFormat="1" ht="34.5" customHeight="1">
      <c r="A3111" s="61"/>
      <c r="B3111" s="358" t="s">
        <v>780</v>
      </c>
      <c r="C3111" s="341"/>
      <c r="D3111" s="341"/>
      <c r="E3111" s="341"/>
      <c r="F3111" s="341"/>
      <c r="G3111" s="341"/>
      <c r="H3111" s="341"/>
      <c r="I3111" s="341"/>
      <c r="J3111" s="341"/>
      <c r="K3111" s="341"/>
      <c r="L3111" s="341"/>
      <c r="M3111" s="341"/>
      <c r="N3111" s="334"/>
      <c r="O3111" s="334"/>
      <c r="P3111" s="334"/>
      <c r="Q3111" s="334"/>
      <c r="R3111" s="334"/>
      <c r="S3111" s="334"/>
      <c r="T3111" s="334"/>
      <c r="U3111" s="334"/>
      <c r="V3111" s="334"/>
    </row>
    <row r="3112" spans="1:13" s="110" customFormat="1" ht="15.75">
      <c r="A3112" s="61"/>
      <c r="B3112" s="112"/>
      <c r="C3112" s="111"/>
      <c r="D3112" s="111"/>
      <c r="E3112" s="111"/>
      <c r="F3112" s="111"/>
      <c r="G3112" s="111"/>
      <c r="H3112" s="111"/>
      <c r="I3112" s="111"/>
      <c r="J3112" s="111"/>
      <c r="K3112" s="111"/>
      <c r="L3112" s="111"/>
      <c r="M3112" s="111"/>
    </row>
    <row r="3113" spans="1:22" s="191" customFormat="1" ht="34.5" customHeight="1">
      <c r="A3113" s="61"/>
      <c r="B3113" s="358" t="s">
        <v>781</v>
      </c>
      <c r="C3113" s="341"/>
      <c r="D3113" s="341"/>
      <c r="E3113" s="341"/>
      <c r="F3113" s="341"/>
      <c r="G3113" s="341"/>
      <c r="H3113" s="341"/>
      <c r="I3113" s="341"/>
      <c r="J3113" s="341"/>
      <c r="K3113" s="341"/>
      <c r="L3113" s="341"/>
      <c r="M3113" s="341"/>
      <c r="N3113" s="334"/>
      <c r="O3113" s="334"/>
      <c r="P3113" s="334"/>
      <c r="Q3113" s="334"/>
      <c r="R3113" s="334"/>
      <c r="S3113" s="334"/>
      <c r="T3113" s="334"/>
      <c r="U3113" s="334"/>
      <c r="V3113" s="334"/>
    </row>
    <row r="3114" spans="1:13" s="191" customFormat="1" ht="15.75">
      <c r="A3114" s="61"/>
      <c r="B3114" s="290"/>
      <c r="C3114" s="286"/>
      <c r="D3114" s="286"/>
      <c r="E3114" s="286"/>
      <c r="F3114" s="286"/>
      <c r="G3114" s="286"/>
      <c r="H3114" s="286"/>
      <c r="I3114" s="286"/>
      <c r="J3114" s="286"/>
      <c r="K3114" s="286"/>
      <c r="L3114" s="286"/>
      <c r="M3114" s="286"/>
    </row>
    <row r="3115" spans="1:22" s="191" customFormat="1" ht="34.5" customHeight="1">
      <c r="A3115" s="61"/>
      <c r="B3115" s="358" t="s">
        <v>782</v>
      </c>
      <c r="C3115" s="341"/>
      <c r="D3115" s="341"/>
      <c r="E3115" s="341"/>
      <c r="F3115" s="341"/>
      <c r="G3115" s="341"/>
      <c r="H3115" s="341"/>
      <c r="I3115" s="341"/>
      <c r="J3115" s="341"/>
      <c r="K3115" s="341"/>
      <c r="L3115" s="341"/>
      <c r="M3115" s="341"/>
      <c r="N3115" s="334"/>
      <c r="O3115" s="334"/>
      <c r="P3115" s="334"/>
      <c r="Q3115" s="334"/>
      <c r="R3115" s="334"/>
      <c r="S3115" s="334"/>
      <c r="T3115" s="334"/>
      <c r="U3115" s="334"/>
      <c r="V3115" s="334"/>
    </row>
    <row r="3116" spans="1:13" s="191" customFormat="1" ht="15.75">
      <c r="A3116" s="61"/>
      <c r="B3116" s="290"/>
      <c r="C3116" s="286"/>
      <c r="D3116" s="286"/>
      <c r="E3116" s="286"/>
      <c r="F3116" s="286"/>
      <c r="G3116" s="286"/>
      <c r="H3116" s="286"/>
      <c r="I3116" s="286"/>
      <c r="J3116" s="286"/>
      <c r="K3116" s="286"/>
      <c r="L3116" s="286"/>
      <c r="M3116" s="286"/>
    </row>
    <row r="3117" spans="1:22" s="191" customFormat="1" ht="34.5" customHeight="1">
      <c r="A3117" s="61"/>
      <c r="B3117" s="358" t="s">
        <v>783</v>
      </c>
      <c r="C3117" s="341"/>
      <c r="D3117" s="341"/>
      <c r="E3117" s="341"/>
      <c r="F3117" s="341"/>
      <c r="G3117" s="341"/>
      <c r="H3117" s="341"/>
      <c r="I3117" s="341"/>
      <c r="J3117" s="341"/>
      <c r="K3117" s="341"/>
      <c r="L3117" s="341"/>
      <c r="M3117" s="341"/>
      <c r="N3117" s="334"/>
      <c r="O3117" s="334"/>
      <c r="P3117" s="334"/>
      <c r="Q3117" s="334"/>
      <c r="R3117" s="334"/>
      <c r="S3117" s="334"/>
      <c r="T3117" s="334"/>
      <c r="U3117" s="334"/>
      <c r="V3117" s="334"/>
    </row>
    <row r="3118" spans="1:13" s="191" customFormat="1" ht="15.75">
      <c r="A3118" s="61"/>
      <c r="B3118" s="290"/>
      <c r="C3118" s="286"/>
      <c r="D3118" s="286"/>
      <c r="E3118" s="286"/>
      <c r="F3118" s="286"/>
      <c r="G3118" s="286"/>
      <c r="H3118" s="286"/>
      <c r="I3118" s="286"/>
      <c r="J3118" s="286"/>
      <c r="K3118" s="286"/>
      <c r="L3118" s="286"/>
      <c r="M3118" s="286"/>
    </row>
    <row r="3119" spans="1:22" s="191" customFormat="1" ht="34.5" customHeight="1">
      <c r="A3119" s="61"/>
      <c r="B3119" s="358" t="s">
        <v>784</v>
      </c>
      <c r="C3119" s="341"/>
      <c r="D3119" s="341"/>
      <c r="E3119" s="341"/>
      <c r="F3119" s="341"/>
      <c r="G3119" s="341"/>
      <c r="H3119" s="341"/>
      <c r="I3119" s="341"/>
      <c r="J3119" s="341"/>
      <c r="K3119" s="341"/>
      <c r="L3119" s="341"/>
      <c r="M3119" s="341"/>
      <c r="N3119" s="334"/>
      <c r="O3119" s="334"/>
      <c r="P3119" s="334"/>
      <c r="Q3119" s="334"/>
      <c r="R3119" s="334"/>
      <c r="S3119" s="334"/>
      <c r="T3119" s="334"/>
      <c r="U3119" s="334"/>
      <c r="V3119" s="334"/>
    </row>
    <row r="3120" spans="1:13" s="191" customFormat="1" ht="15.75">
      <c r="A3120" s="61"/>
      <c r="B3120" s="290"/>
      <c r="C3120" s="286"/>
      <c r="D3120" s="286"/>
      <c r="E3120" s="286"/>
      <c r="F3120" s="286"/>
      <c r="G3120" s="286"/>
      <c r="H3120" s="286"/>
      <c r="I3120" s="286"/>
      <c r="J3120" s="286"/>
      <c r="K3120" s="286"/>
      <c r="L3120" s="286"/>
      <c r="M3120" s="286"/>
    </row>
    <row r="3121" spans="1:22" s="191" customFormat="1" ht="34.5" customHeight="1">
      <c r="A3121" s="61"/>
      <c r="B3121" s="358" t="s">
        <v>785</v>
      </c>
      <c r="C3121" s="341"/>
      <c r="D3121" s="341"/>
      <c r="E3121" s="341"/>
      <c r="F3121" s="341"/>
      <c r="G3121" s="341"/>
      <c r="H3121" s="341"/>
      <c r="I3121" s="341"/>
      <c r="J3121" s="341"/>
      <c r="K3121" s="341"/>
      <c r="L3121" s="341"/>
      <c r="M3121" s="341"/>
      <c r="N3121" s="334"/>
      <c r="O3121" s="334"/>
      <c r="P3121" s="334"/>
      <c r="Q3121" s="334"/>
      <c r="R3121" s="334"/>
      <c r="S3121" s="334"/>
      <c r="T3121" s="334"/>
      <c r="U3121" s="334"/>
      <c r="V3121" s="334"/>
    </row>
    <row r="3122" spans="1:13" s="191" customFormat="1" ht="15.75">
      <c r="A3122" s="61"/>
      <c r="B3122" s="290"/>
      <c r="C3122" s="286"/>
      <c r="D3122" s="286"/>
      <c r="E3122" s="286"/>
      <c r="F3122" s="286"/>
      <c r="G3122" s="286"/>
      <c r="H3122" s="286"/>
      <c r="I3122" s="286"/>
      <c r="J3122" s="286"/>
      <c r="K3122" s="286"/>
      <c r="L3122" s="286"/>
      <c r="M3122" s="286"/>
    </row>
    <row r="3123" spans="2:26" s="2" customFormat="1" ht="15.75">
      <c r="B3123" s="345" t="s">
        <v>41</v>
      </c>
      <c r="C3123" s="346"/>
      <c r="D3123" s="346"/>
      <c r="E3123" s="346"/>
      <c r="F3123" s="346"/>
      <c r="G3123" s="346"/>
      <c r="H3123" s="346"/>
      <c r="I3123" s="346"/>
      <c r="J3123" s="346"/>
      <c r="K3123" s="346"/>
      <c r="L3123" s="346"/>
      <c r="M3123" s="346"/>
      <c r="N3123" s="347"/>
      <c r="O3123" s="347"/>
      <c r="P3123" s="347"/>
      <c r="Q3123" s="347"/>
      <c r="R3123" s="347"/>
      <c r="S3123" s="347"/>
      <c r="T3123" s="347"/>
      <c r="U3123" s="347"/>
      <c r="V3123" s="347"/>
      <c r="W3123" s="22"/>
      <c r="X3123" s="22"/>
      <c r="Y3123" s="22"/>
      <c r="Z3123" s="22"/>
    </row>
    <row r="3124" spans="2:26" s="2" customFormat="1" ht="15.75">
      <c r="B3124" s="106"/>
      <c r="C3124" s="107"/>
      <c r="D3124" s="107"/>
      <c r="E3124" s="107"/>
      <c r="F3124" s="107"/>
      <c r="G3124" s="107"/>
      <c r="H3124" s="107"/>
      <c r="I3124" s="107"/>
      <c r="J3124" s="107"/>
      <c r="K3124" s="107"/>
      <c r="L3124" s="107"/>
      <c r="M3124" s="107"/>
      <c r="U3124" s="22"/>
      <c r="V3124" s="22"/>
      <c r="W3124" s="22"/>
      <c r="X3124" s="22"/>
      <c r="Y3124" s="22"/>
      <c r="Z3124" s="22"/>
    </row>
    <row r="3125" spans="2:26" s="2" customFormat="1" ht="15.75">
      <c r="B3125" s="354" t="s">
        <v>233</v>
      </c>
      <c r="C3125" s="355"/>
      <c r="D3125" s="355"/>
      <c r="E3125" s="355"/>
      <c r="F3125" s="355"/>
      <c r="G3125" s="355"/>
      <c r="H3125" s="355"/>
      <c r="I3125" s="355"/>
      <c r="J3125" s="355"/>
      <c r="K3125" s="355"/>
      <c r="L3125" s="355"/>
      <c r="M3125" s="355"/>
      <c r="N3125" s="334"/>
      <c r="O3125" s="334"/>
      <c r="P3125" s="334"/>
      <c r="Q3125" s="334"/>
      <c r="R3125" s="334"/>
      <c r="S3125" s="334"/>
      <c r="T3125" s="334"/>
      <c r="U3125" s="334"/>
      <c r="V3125" s="334"/>
      <c r="W3125" s="22"/>
      <c r="X3125" s="22"/>
      <c r="Y3125" s="22"/>
      <c r="Z3125" s="22"/>
    </row>
    <row r="3126" spans="2:26" s="2" customFormat="1" ht="15.75">
      <c r="B3126" s="22"/>
      <c r="C3126" s="7"/>
      <c r="D3126" s="23"/>
      <c r="E3126" s="23"/>
      <c r="F3126" s="23"/>
      <c r="G3126" s="7"/>
      <c r="H3126" s="7"/>
      <c r="I3126" s="7"/>
      <c r="J3126" s="13"/>
      <c r="U3126" s="22"/>
      <c r="V3126" s="22"/>
      <c r="W3126" s="22"/>
      <c r="X3126" s="22"/>
      <c r="Y3126" s="22"/>
      <c r="Z3126" s="22"/>
    </row>
    <row r="3127" spans="2:13" s="115" customFormat="1" ht="15.75">
      <c r="B3127" s="120" t="s">
        <v>0</v>
      </c>
      <c r="C3127" s="121"/>
      <c r="D3127" s="121"/>
      <c r="E3127" s="121"/>
      <c r="F3127" s="121"/>
      <c r="G3127" s="121"/>
      <c r="H3127" s="121"/>
      <c r="I3127" s="121"/>
      <c r="J3127" s="121"/>
      <c r="K3127" s="121"/>
      <c r="L3127" s="121"/>
      <c r="M3127" s="121"/>
    </row>
    <row r="3128" spans="2:13" s="115" customFormat="1" ht="30.75" customHeight="1">
      <c r="B3128" s="404" t="s">
        <v>293</v>
      </c>
      <c r="C3128" s="403"/>
      <c r="D3128" s="403"/>
      <c r="E3128" s="403"/>
      <c r="F3128" s="403"/>
      <c r="G3128" s="403"/>
      <c r="H3128" s="403"/>
      <c r="I3128" s="403"/>
      <c r="J3128" s="403"/>
      <c r="K3128" s="403"/>
      <c r="L3128" s="403"/>
      <c r="M3128" s="403"/>
    </row>
    <row r="3129" spans="2:13" s="115" customFormat="1" ht="31.5" customHeight="1">
      <c r="B3129" s="406" t="s">
        <v>234</v>
      </c>
      <c r="C3129" s="407"/>
      <c r="D3129" s="407"/>
      <c r="E3129" s="407"/>
      <c r="F3129" s="407"/>
      <c r="G3129" s="407"/>
      <c r="H3129" s="407"/>
      <c r="I3129" s="407"/>
      <c r="J3129" s="407"/>
      <c r="K3129" s="407"/>
      <c r="L3129" s="407"/>
      <c r="M3129" s="407"/>
    </row>
    <row r="3130" spans="2:13" s="115" customFormat="1" ht="54.75" customHeight="1">
      <c r="B3130" s="399" t="s">
        <v>235</v>
      </c>
      <c r="C3130" s="401"/>
      <c r="D3130" s="401"/>
      <c r="E3130" s="401"/>
      <c r="F3130" s="401"/>
      <c r="G3130" s="401"/>
      <c r="H3130" s="401"/>
      <c r="I3130" s="401"/>
      <c r="J3130" s="401"/>
      <c r="K3130" s="401"/>
      <c r="L3130" s="401"/>
      <c r="M3130" s="401"/>
    </row>
    <row r="3131" spans="2:13" s="115" customFormat="1" ht="30.75" customHeight="1">
      <c r="B3131" s="406" t="s">
        <v>236</v>
      </c>
      <c r="C3131" s="407"/>
      <c r="D3131" s="407"/>
      <c r="E3131" s="407"/>
      <c r="F3131" s="407"/>
      <c r="G3131" s="407"/>
      <c r="H3131" s="407"/>
      <c r="I3131" s="407"/>
      <c r="J3131" s="407"/>
      <c r="K3131" s="407"/>
      <c r="L3131" s="407"/>
      <c r="M3131" s="407"/>
    </row>
    <row r="3132" spans="2:13" s="115" customFormat="1" ht="45" customHeight="1">
      <c r="B3132" s="399" t="s">
        <v>292</v>
      </c>
      <c r="C3132" s="401"/>
      <c r="D3132" s="401"/>
      <c r="E3132" s="401"/>
      <c r="F3132" s="401"/>
      <c r="G3132" s="401"/>
      <c r="H3132" s="401"/>
      <c r="I3132" s="401"/>
      <c r="J3132" s="401"/>
      <c r="K3132" s="401"/>
      <c r="L3132" s="401"/>
      <c r="M3132" s="401"/>
    </row>
    <row r="3133" spans="2:13" s="115" customFormat="1" ht="30.75" customHeight="1">
      <c r="B3133" s="404" t="s">
        <v>294</v>
      </c>
      <c r="C3133" s="403"/>
      <c r="D3133" s="403"/>
      <c r="E3133" s="403"/>
      <c r="F3133" s="403"/>
      <c r="G3133" s="403"/>
      <c r="H3133" s="403"/>
      <c r="I3133" s="403"/>
      <c r="J3133" s="403"/>
      <c r="K3133" s="403"/>
      <c r="L3133" s="403"/>
      <c r="M3133" s="403"/>
    </row>
    <row r="3134" spans="2:13" s="115" customFormat="1" ht="48.75" customHeight="1">
      <c r="B3134" s="399" t="s">
        <v>241</v>
      </c>
      <c r="C3134" s="401"/>
      <c r="D3134" s="401"/>
      <c r="E3134" s="401"/>
      <c r="F3134" s="401"/>
      <c r="G3134" s="401"/>
      <c r="H3134" s="401"/>
      <c r="I3134" s="401"/>
      <c r="J3134" s="401"/>
      <c r="K3134" s="401"/>
      <c r="L3134" s="401"/>
      <c r="M3134" s="401"/>
    </row>
    <row r="3135" spans="2:13" s="115" customFormat="1" ht="48.75" customHeight="1">
      <c r="B3135" s="399" t="s">
        <v>237</v>
      </c>
      <c r="C3135" s="401"/>
      <c r="D3135" s="401"/>
      <c r="E3135" s="401"/>
      <c r="F3135" s="401"/>
      <c r="G3135" s="401"/>
      <c r="H3135" s="401"/>
      <c r="I3135" s="401"/>
      <c r="J3135" s="401"/>
      <c r="K3135" s="401"/>
      <c r="L3135" s="401"/>
      <c r="M3135" s="401"/>
    </row>
    <row r="3136" spans="2:13" s="115" customFormat="1" ht="48" customHeight="1">
      <c r="B3136" s="399" t="s">
        <v>238</v>
      </c>
      <c r="C3136" s="401"/>
      <c r="D3136" s="401"/>
      <c r="E3136" s="401"/>
      <c r="F3136" s="401"/>
      <c r="G3136" s="401"/>
      <c r="H3136" s="401"/>
      <c r="I3136" s="401"/>
      <c r="J3136" s="401"/>
      <c r="K3136" s="401"/>
      <c r="L3136" s="401"/>
      <c r="M3136" s="401"/>
    </row>
    <row r="3137" spans="2:13" s="115" customFormat="1" ht="31.5" customHeight="1">
      <c r="B3137" s="406" t="s">
        <v>239</v>
      </c>
      <c r="C3137" s="407"/>
      <c r="D3137" s="407"/>
      <c r="E3137" s="407"/>
      <c r="F3137" s="407"/>
      <c r="G3137" s="407"/>
      <c r="H3137" s="407"/>
      <c r="I3137" s="407"/>
      <c r="J3137" s="407"/>
      <c r="K3137" s="407"/>
      <c r="L3137" s="407"/>
      <c r="M3137" s="407"/>
    </row>
    <row r="3138" spans="2:13" s="115" customFormat="1" ht="51.75" customHeight="1">
      <c r="B3138" s="399" t="s">
        <v>240</v>
      </c>
      <c r="C3138" s="401"/>
      <c r="D3138" s="401"/>
      <c r="E3138" s="401"/>
      <c r="F3138" s="401"/>
      <c r="G3138" s="401"/>
      <c r="H3138" s="401"/>
      <c r="I3138" s="401"/>
      <c r="J3138" s="401"/>
      <c r="K3138" s="401"/>
      <c r="L3138" s="401"/>
      <c r="M3138" s="401"/>
    </row>
    <row r="3139" spans="2:13" s="115" customFormat="1" ht="45.75" customHeight="1">
      <c r="B3139" s="399" t="s">
        <v>242</v>
      </c>
      <c r="C3139" s="401"/>
      <c r="D3139" s="401"/>
      <c r="E3139" s="401"/>
      <c r="F3139" s="401"/>
      <c r="G3139" s="401"/>
      <c r="H3139" s="401"/>
      <c r="I3139" s="401"/>
      <c r="J3139" s="401"/>
      <c r="K3139" s="401"/>
      <c r="L3139" s="401"/>
      <c r="M3139" s="401"/>
    </row>
    <row r="3140" spans="2:13" s="115" customFormat="1" ht="15">
      <c r="B3140" s="119"/>
      <c r="C3140" s="113"/>
      <c r="D3140" s="113"/>
      <c r="E3140" s="113"/>
      <c r="F3140" s="113"/>
      <c r="G3140" s="113"/>
      <c r="H3140" s="113"/>
      <c r="I3140" s="113"/>
      <c r="J3140" s="113"/>
      <c r="K3140" s="113"/>
      <c r="L3140" s="113"/>
      <c r="M3140" s="113"/>
    </row>
    <row r="3141" spans="2:13" s="115" customFormat="1" ht="13.5">
      <c r="B3141" s="402" t="s">
        <v>243</v>
      </c>
      <c r="C3141" s="403"/>
      <c r="D3141" s="403"/>
      <c r="E3141" s="403"/>
      <c r="F3141" s="403"/>
      <c r="G3141" s="403"/>
      <c r="H3141" s="403"/>
      <c r="I3141" s="403"/>
      <c r="J3141" s="403"/>
      <c r="K3141" s="403"/>
      <c r="L3141" s="403"/>
      <c r="M3141" s="403"/>
    </row>
    <row r="3142" spans="2:13" s="115" customFormat="1" ht="15.75">
      <c r="B3142" s="122"/>
      <c r="C3142" s="123"/>
      <c r="D3142" s="123"/>
      <c r="E3142" s="123"/>
      <c r="F3142" s="123"/>
      <c r="G3142" s="123"/>
      <c r="H3142" s="123"/>
      <c r="I3142" s="123"/>
      <c r="J3142" s="123"/>
      <c r="K3142" s="123"/>
      <c r="L3142" s="123"/>
      <c r="M3142" s="123"/>
    </row>
    <row r="3143" spans="2:13" s="115" customFormat="1" ht="13.5">
      <c r="B3143" s="404" t="s">
        <v>244</v>
      </c>
      <c r="C3143" s="403"/>
      <c r="D3143" s="403"/>
      <c r="E3143" s="403"/>
      <c r="F3143" s="403"/>
      <c r="G3143" s="403"/>
      <c r="H3143" s="403"/>
      <c r="I3143" s="403"/>
      <c r="J3143" s="403"/>
      <c r="K3143" s="403"/>
      <c r="L3143" s="403"/>
      <c r="M3143" s="403"/>
    </row>
    <row r="3144" spans="2:13" s="115" customFormat="1" ht="24.75" customHeight="1">
      <c r="B3144" s="399" t="s">
        <v>253</v>
      </c>
      <c r="C3144" s="400"/>
      <c r="D3144" s="400"/>
      <c r="E3144" s="400"/>
      <c r="F3144" s="400"/>
      <c r="G3144" s="400"/>
      <c r="H3144" s="400"/>
      <c r="I3144" s="400"/>
      <c r="J3144" s="400"/>
      <c r="K3144" s="400"/>
      <c r="L3144" s="400"/>
      <c r="M3144" s="400"/>
    </row>
    <row r="3145" spans="2:13" s="115" customFormat="1" ht="51.75" customHeight="1">
      <c r="B3145" s="399" t="s">
        <v>254</v>
      </c>
      <c r="C3145" s="400"/>
      <c r="D3145" s="400"/>
      <c r="E3145" s="400"/>
      <c r="F3145" s="400"/>
      <c r="G3145" s="400"/>
      <c r="H3145" s="400"/>
      <c r="I3145" s="400"/>
      <c r="J3145" s="400"/>
      <c r="K3145" s="400"/>
      <c r="L3145" s="400"/>
      <c r="M3145" s="400"/>
    </row>
    <row r="3146" spans="2:13" s="115" customFormat="1" ht="30.75" customHeight="1">
      <c r="B3146" s="399" t="s">
        <v>255</v>
      </c>
      <c r="C3146" s="400"/>
      <c r="D3146" s="400"/>
      <c r="E3146" s="400"/>
      <c r="F3146" s="400"/>
      <c r="G3146" s="400"/>
      <c r="H3146" s="400"/>
      <c r="I3146" s="400"/>
      <c r="J3146" s="400"/>
      <c r="K3146" s="400"/>
      <c r="L3146" s="400"/>
      <c r="M3146" s="400"/>
    </row>
    <row r="3147" spans="2:13" s="115" customFormat="1" ht="44.25" customHeight="1">
      <c r="B3147" s="399" t="s">
        <v>256</v>
      </c>
      <c r="C3147" s="400"/>
      <c r="D3147" s="400"/>
      <c r="E3147" s="400"/>
      <c r="F3147" s="400"/>
      <c r="G3147" s="400"/>
      <c r="H3147" s="400"/>
      <c r="I3147" s="400"/>
      <c r="J3147" s="400"/>
      <c r="K3147" s="400"/>
      <c r="L3147" s="400"/>
      <c r="M3147" s="400"/>
    </row>
    <row r="3148" spans="2:13" s="115" customFormat="1" ht="15.75">
      <c r="B3148" s="128"/>
      <c r="C3148" s="129"/>
      <c r="D3148" s="129"/>
      <c r="E3148" s="129"/>
      <c r="F3148" s="129"/>
      <c r="G3148" s="129"/>
      <c r="H3148" s="129"/>
      <c r="I3148" s="129"/>
      <c r="J3148" s="129"/>
      <c r="K3148" s="129"/>
      <c r="L3148" s="129"/>
      <c r="M3148" s="129"/>
    </row>
    <row r="3149" spans="2:13" s="115" customFormat="1" ht="13.5">
      <c r="B3149" s="404" t="s">
        <v>245</v>
      </c>
      <c r="C3149" s="403"/>
      <c r="D3149" s="403"/>
      <c r="E3149" s="403"/>
      <c r="F3149" s="403"/>
      <c r="G3149" s="403"/>
      <c r="H3149" s="403"/>
      <c r="I3149" s="403"/>
      <c r="J3149" s="403"/>
      <c r="K3149" s="403"/>
      <c r="L3149" s="403"/>
      <c r="M3149" s="403"/>
    </row>
    <row r="3150" spans="2:13" s="115" customFormat="1" ht="29.25" customHeight="1">
      <c r="B3150" s="399" t="s">
        <v>257</v>
      </c>
      <c r="C3150" s="400"/>
      <c r="D3150" s="400"/>
      <c r="E3150" s="400"/>
      <c r="F3150" s="400"/>
      <c r="G3150" s="400"/>
      <c r="H3150" s="400"/>
      <c r="I3150" s="400"/>
      <c r="J3150" s="400"/>
      <c r="K3150" s="400"/>
      <c r="L3150" s="400"/>
      <c r="M3150" s="400"/>
    </row>
    <row r="3151" spans="2:13" s="115" customFormat="1" ht="26.25" customHeight="1">
      <c r="B3151" s="399" t="s">
        <v>258</v>
      </c>
      <c r="C3151" s="400"/>
      <c r="D3151" s="400"/>
      <c r="E3151" s="400"/>
      <c r="F3151" s="400"/>
      <c r="G3151" s="400"/>
      <c r="H3151" s="400"/>
      <c r="I3151" s="400"/>
      <c r="J3151" s="400"/>
      <c r="K3151" s="400"/>
      <c r="L3151" s="400"/>
      <c r="M3151" s="400"/>
    </row>
    <row r="3152" spans="2:13" s="115" customFormat="1" ht="30.75" customHeight="1">
      <c r="B3152" s="399" t="s">
        <v>259</v>
      </c>
      <c r="C3152" s="400"/>
      <c r="D3152" s="400"/>
      <c r="E3152" s="400"/>
      <c r="F3152" s="400"/>
      <c r="G3152" s="400"/>
      <c r="H3152" s="400"/>
      <c r="I3152" s="400"/>
      <c r="J3152" s="400"/>
      <c r="K3152" s="400"/>
      <c r="L3152" s="400"/>
      <c r="M3152" s="400"/>
    </row>
    <row r="3153" spans="2:13" s="115" customFormat="1" ht="15.75">
      <c r="B3153" s="125"/>
      <c r="C3153" s="126"/>
      <c r="D3153" s="126"/>
      <c r="E3153" s="126"/>
      <c r="F3153" s="126"/>
      <c r="G3153" s="126"/>
      <c r="H3153" s="126"/>
      <c r="I3153" s="126"/>
      <c r="J3153" s="126"/>
      <c r="K3153" s="126"/>
      <c r="L3153" s="126"/>
      <c r="M3153" s="126"/>
    </row>
    <row r="3154" spans="2:13" s="115" customFormat="1" ht="13.5">
      <c r="B3154" s="404" t="s">
        <v>246</v>
      </c>
      <c r="C3154" s="403"/>
      <c r="D3154" s="403"/>
      <c r="E3154" s="403"/>
      <c r="F3154" s="403"/>
      <c r="G3154" s="403"/>
      <c r="H3154" s="403"/>
      <c r="I3154" s="403"/>
      <c r="J3154" s="403"/>
      <c r="K3154" s="403"/>
      <c r="L3154" s="403"/>
      <c r="M3154" s="403"/>
    </row>
    <row r="3155" spans="2:13" s="115" customFormat="1" ht="42.75" customHeight="1">
      <c r="B3155" s="399" t="s">
        <v>260</v>
      </c>
      <c r="C3155" s="405"/>
      <c r="D3155" s="405"/>
      <c r="E3155" s="405"/>
      <c r="F3155" s="405"/>
      <c r="G3155" s="405"/>
      <c r="H3155" s="405"/>
      <c r="I3155" s="405"/>
      <c r="J3155" s="405"/>
      <c r="K3155" s="405"/>
      <c r="L3155" s="405"/>
      <c r="M3155" s="405"/>
    </row>
    <row r="3156" spans="2:13" s="115" customFormat="1" ht="45.75" customHeight="1">
      <c r="B3156" s="399" t="s">
        <v>261</v>
      </c>
      <c r="C3156" s="405"/>
      <c r="D3156" s="405"/>
      <c r="E3156" s="405"/>
      <c r="F3156" s="405"/>
      <c r="G3156" s="405"/>
      <c r="H3156" s="405"/>
      <c r="I3156" s="405"/>
      <c r="J3156" s="405"/>
      <c r="K3156" s="405"/>
      <c r="L3156" s="405"/>
      <c r="M3156" s="405"/>
    </row>
    <row r="3157" spans="2:13" s="115" customFormat="1" ht="75.75" customHeight="1">
      <c r="B3157" s="399" t="s">
        <v>247</v>
      </c>
      <c r="C3157" s="405"/>
      <c r="D3157" s="405"/>
      <c r="E3157" s="405"/>
      <c r="F3157" s="405"/>
      <c r="G3157" s="405"/>
      <c r="H3157" s="405"/>
      <c r="I3157" s="405"/>
      <c r="J3157" s="405"/>
      <c r="K3157" s="405"/>
      <c r="L3157" s="405"/>
      <c r="M3157" s="405"/>
    </row>
    <row r="3158" spans="2:13" s="115" customFormat="1" ht="48" customHeight="1">
      <c r="B3158" s="399" t="s">
        <v>249</v>
      </c>
      <c r="C3158" s="405"/>
      <c r="D3158" s="405"/>
      <c r="E3158" s="405"/>
      <c r="F3158" s="405"/>
      <c r="G3158" s="405"/>
      <c r="H3158" s="405"/>
      <c r="I3158" s="405"/>
      <c r="J3158" s="405"/>
      <c r="K3158" s="405"/>
      <c r="L3158" s="405"/>
      <c r="M3158" s="405"/>
    </row>
    <row r="3159" spans="2:13" s="115" customFormat="1" ht="15.75">
      <c r="B3159" s="124"/>
      <c r="C3159" s="111"/>
      <c r="D3159" s="111"/>
      <c r="E3159" s="111"/>
      <c r="F3159" s="111"/>
      <c r="G3159" s="111"/>
      <c r="H3159" s="111"/>
      <c r="I3159" s="111"/>
      <c r="J3159" s="111"/>
      <c r="K3159" s="111"/>
      <c r="L3159" s="111"/>
      <c r="M3159" s="111"/>
    </row>
    <row r="3160" spans="2:13" s="115" customFormat="1" ht="15.75">
      <c r="B3160" s="404" t="s">
        <v>248</v>
      </c>
      <c r="C3160" s="341"/>
      <c r="D3160" s="341"/>
      <c r="E3160" s="341"/>
      <c r="F3160" s="341"/>
      <c r="G3160" s="341"/>
      <c r="H3160" s="341"/>
      <c r="I3160" s="341"/>
      <c r="J3160" s="341"/>
      <c r="K3160" s="341"/>
      <c r="L3160" s="341"/>
      <c r="M3160" s="341"/>
    </row>
    <row r="3161" spans="2:13" s="115" customFormat="1" ht="46.5" customHeight="1">
      <c r="B3161" s="399" t="s">
        <v>250</v>
      </c>
      <c r="C3161" s="405"/>
      <c r="D3161" s="405"/>
      <c r="E3161" s="405"/>
      <c r="F3161" s="405"/>
      <c r="G3161" s="405"/>
      <c r="H3161" s="405"/>
      <c r="I3161" s="405"/>
      <c r="J3161" s="405"/>
      <c r="K3161" s="405"/>
      <c r="L3161" s="405"/>
      <c r="M3161" s="405"/>
    </row>
    <row r="3162" spans="2:13" s="115" customFormat="1" ht="50.25" customHeight="1">
      <c r="B3162" s="399" t="s">
        <v>251</v>
      </c>
      <c r="C3162" s="405"/>
      <c r="D3162" s="405"/>
      <c r="E3162" s="405"/>
      <c r="F3162" s="405"/>
      <c r="G3162" s="405"/>
      <c r="H3162" s="405"/>
      <c r="I3162" s="405"/>
      <c r="J3162" s="405"/>
      <c r="K3162" s="405"/>
      <c r="L3162" s="405"/>
      <c r="M3162" s="405"/>
    </row>
    <row r="3163" spans="2:13" s="115" customFormat="1" ht="47.25" customHeight="1">
      <c r="B3163" s="399" t="s">
        <v>252</v>
      </c>
      <c r="C3163" s="405"/>
      <c r="D3163" s="405"/>
      <c r="E3163" s="405"/>
      <c r="F3163" s="405"/>
      <c r="G3163" s="405"/>
      <c r="H3163" s="405"/>
      <c r="I3163" s="405"/>
      <c r="J3163" s="405"/>
      <c r="K3163" s="405"/>
      <c r="L3163" s="405"/>
      <c r="M3163" s="405"/>
    </row>
    <row r="3164" spans="2:13" s="115" customFormat="1" ht="15.75">
      <c r="B3164" s="128"/>
      <c r="C3164" s="132"/>
      <c r="D3164" s="132"/>
      <c r="E3164" s="132"/>
      <c r="F3164" s="132"/>
      <c r="G3164" s="132"/>
      <c r="H3164" s="132"/>
      <c r="I3164" s="132"/>
      <c r="J3164" s="132"/>
      <c r="K3164" s="132"/>
      <c r="L3164" s="132"/>
      <c r="M3164" s="132"/>
    </row>
    <row r="3165" spans="1:20" s="110" customFormat="1" ht="15.75">
      <c r="A3165" s="116"/>
      <c r="B3165" s="398" t="s">
        <v>262</v>
      </c>
      <c r="C3165" s="398"/>
      <c r="D3165" s="398"/>
      <c r="E3165" s="398"/>
      <c r="F3165" s="398"/>
      <c r="G3165" s="398"/>
      <c r="H3165" s="398"/>
      <c r="I3165" s="398"/>
      <c r="J3165" s="398"/>
      <c r="K3165" s="398"/>
      <c r="L3165" s="398"/>
      <c r="M3165" s="398"/>
      <c r="T3165" s="39"/>
    </row>
    <row r="3166" spans="1:20" s="110" customFormat="1" ht="15.75">
      <c r="A3166" s="116"/>
      <c r="B3166" s="108"/>
      <c r="C3166" s="109"/>
      <c r="D3166" s="109"/>
      <c r="E3166" s="109"/>
      <c r="F3166" s="109"/>
      <c r="G3166" s="109"/>
      <c r="H3166" s="109"/>
      <c r="I3166" s="109"/>
      <c r="J3166" s="109"/>
      <c r="K3166" s="109"/>
      <c r="L3166" s="109"/>
      <c r="M3166" s="109"/>
      <c r="T3166" s="39"/>
    </row>
    <row r="3167" spans="2:13" s="110" customFormat="1" ht="27.75" customHeight="1">
      <c r="B3167" s="394" t="s">
        <v>263</v>
      </c>
      <c r="C3167" s="395"/>
      <c r="D3167" s="395"/>
      <c r="E3167" s="395"/>
      <c r="F3167" s="395"/>
      <c r="G3167" s="395"/>
      <c r="H3167" s="395"/>
      <c r="I3167" s="395"/>
      <c r="J3167" s="395"/>
      <c r="K3167" s="395"/>
      <c r="L3167" s="396"/>
      <c r="M3167" s="396"/>
    </row>
    <row r="3168" spans="2:13" s="110" customFormat="1" ht="49.5" customHeight="1">
      <c r="B3168" s="392" t="s">
        <v>264</v>
      </c>
      <c r="C3168" s="337"/>
      <c r="D3168" s="337"/>
      <c r="E3168" s="337"/>
      <c r="F3168" s="337"/>
      <c r="G3168" s="337"/>
      <c r="H3168" s="337"/>
      <c r="I3168" s="337"/>
      <c r="J3168" s="337"/>
      <c r="K3168" s="337"/>
      <c r="L3168" s="393"/>
      <c r="M3168" s="393"/>
    </row>
    <row r="3169" spans="2:13" s="110" customFormat="1" ht="48.75" customHeight="1">
      <c r="B3169" s="392" t="s">
        <v>265</v>
      </c>
      <c r="C3169" s="337"/>
      <c r="D3169" s="337"/>
      <c r="E3169" s="337"/>
      <c r="F3169" s="337"/>
      <c r="G3169" s="337"/>
      <c r="H3169" s="337"/>
      <c r="I3169" s="337"/>
      <c r="J3169" s="337"/>
      <c r="K3169" s="337"/>
      <c r="L3169" s="393"/>
      <c r="M3169" s="393"/>
    </row>
    <row r="3170" spans="2:13" s="110" customFormat="1" ht="59.25" customHeight="1">
      <c r="B3170" s="392" t="s">
        <v>266</v>
      </c>
      <c r="C3170" s="397"/>
      <c r="D3170" s="397"/>
      <c r="E3170" s="397"/>
      <c r="F3170" s="397"/>
      <c r="G3170" s="397"/>
      <c r="H3170" s="397"/>
      <c r="I3170" s="397"/>
      <c r="J3170" s="397"/>
      <c r="K3170" s="397"/>
      <c r="L3170" s="397"/>
      <c r="M3170" s="397"/>
    </row>
    <row r="3171" spans="2:13" s="110" customFormat="1" ht="27.75" customHeight="1">
      <c r="B3171" s="394" t="s">
        <v>267</v>
      </c>
      <c r="C3171" s="395"/>
      <c r="D3171" s="395"/>
      <c r="E3171" s="395"/>
      <c r="F3171" s="395"/>
      <c r="G3171" s="395"/>
      <c r="H3171" s="395"/>
      <c r="I3171" s="395"/>
      <c r="J3171" s="395"/>
      <c r="K3171" s="395"/>
      <c r="L3171" s="396"/>
      <c r="M3171" s="396"/>
    </row>
    <row r="3172" spans="2:13" s="110" customFormat="1" ht="49.5" customHeight="1">
      <c r="B3172" s="392" t="s">
        <v>268</v>
      </c>
      <c r="C3172" s="337"/>
      <c r="D3172" s="337"/>
      <c r="E3172" s="337"/>
      <c r="F3172" s="337"/>
      <c r="G3172" s="337"/>
      <c r="H3172" s="337"/>
      <c r="I3172" s="337"/>
      <c r="J3172" s="337"/>
      <c r="K3172" s="337"/>
      <c r="L3172" s="393"/>
      <c r="M3172" s="393"/>
    </row>
    <row r="3173" spans="2:13" s="110" customFormat="1" ht="30" customHeight="1">
      <c r="B3173" s="392" t="s">
        <v>269</v>
      </c>
      <c r="C3173" s="337"/>
      <c r="D3173" s="337"/>
      <c r="E3173" s="337"/>
      <c r="F3173" s="337"/>
      <c r="G3173" s="337"/>
      <c r="H3173" s="337"/>
      <c r="I3173" s="337"/>
      <c r="J3173" s="337"/>
      <c r="K3173" s="337"/>
      <c r="L3173" s="393"/>
      <c r="M3173" s="393"/>
    </row>
    <row r="3174" spans="2:13" s="110" customFormat="1" ht="29.25" customHeight="1">
      <c r="B3174" s="392" t="s">
        <v>270</v>
      </c>
      <c r="C3174" s="397"/>
      <c r="D3174" s="397"/>
      <c r="E3174" s="397"/>
      <c r="F3174" s="397"/>
      <c r="G3174" s="397"/>
      <c r="H3174" s="397"/>
      <c r="I3174" s="397"/>
      <c r="J3174" s="397"/>
      <c r="K3174" s="397"/>
      <c r="L3174" s="397"/>
      <c r="M3174" s="397"/>
    </row>
    <row r="3175" spans="2:13" s="110" customFormat="1" ht="15.75">
      <c r="B3175" s="392" t="s">
        <v>271</v>
      </c>
      <c r="C3175" s="337"/>
      <c r="D3175" s="337"/>
      <c r="E3175" s="337"/>
      <c r="F3175" s="337"/>
      <c r="G3175" s="337"/>
      <c r="H3175" s="337"/>
      <c r="I3175" s="337"/>
      <c r="J3175" s="337"/>
      <c r="K3175" s="337"/>
      <c r="L3175" s="393"/>
      <c r="M3175" s="393"/>
    </row>
    <row r="3176" s="115" customFormat="1" ht="12.75"/>
    <row r="3177" spans="2:13" s="110" customFormat="1" ht="27.75" customHeight="1">
      <c r="B3177" s="394" t="s">
        <v>272</v>
      </c>
      <c r="C3177" s="395"/>
      <c r="D3177" s="395"/>
      <c r="E3177" s="395"/>
      <c r="F3177" s="395"/>
      <c r="G3177" s="395"/>
      <c r="H3177" s="395"/>
      <c r="I3177" s="395"/>
      <c r="J3177" s="395"/>
      <c r="K3177" s="395"/>
      <c r="L3177" s="396"/>
      <c r="M3177" s="396"/>
    </row>
    <row r="3178" spans="2:13" s="110" customFormat="1" ht="49.5" customHeight="1">
      <c r="B3178" s="392" t="s">
        <v>273</v>
      </c>
      <c r="C3178" s="337"/>
      <c r="D3178" s="337"/>
      <c r="E3178" s="337"/>
      <c r="F3178" s="337"/>
      <c r="G3178" s="337"/>
      <c r="H3178" s="337"/>
      <c r="I3178" s="337"/>
      <c r="J3178" s="337"/>
      <c r="K3178" s="337"/>
      <c r="L3178" s="393"/>
      <c r="M3178" s="393"/>
    </row>
    <row r="3179" spans="2:13" s="110" customFormat="1" ht="45.75" customHeight="1">
      <c r="B3179" s="392" t="s">
        <v>274</v>
      </c>
      <c r="C3179" s="337"/>
      <c r="D3179" s="337"/>
      <c r="E3179" s="337"/>
      <c r="F3179" s="337"/>
      <c r="G3179" s="337"/>
      <c r="H3179" s="337"/>
      <c r="I3179" s="337"/>
      <c r="J3179" s="337"/>
      <c r="K3179" s="337"/>
      <c r="L3179" s="393"/>
      <c r="M3179" s="393"/>
    </row>
    <row r="3180" spans="2:13" s="110" customFormat="1" ht="64.5" customHeight="1">
      <c r="B3180" s="392" t="s">
        <v>275</v>
      </c>
      <c r="C3180" s="397"/>
      <c r="D3180" s="397"/>
      <c r="E3180" s="397"/>
      <c r="F3180" s="397"/>
      <c r="G3180" s="397"/>
      <c r="H3180" s="397"/>
      <c r="I3180" s="397"/>
      <c r="J3180" s="397"/>
      <c r="K3180" s="397"/>
      <c r="L3180" s="397"/>
      <c r="M3180" s="397"/>
    </row>
    <row r="3181" spans="2:13" s="110" customFormat="1" ht="49.5" customHeight="1">
      <c r="B3181" s="392" t="s">
        <v>276</v>
      </c>
      <c r="C3181" s="337"/>
      <c r="D3181" s="337"/>
      <c r="E3181" s="337"/>
      <c r="F3181" s="337"/>
      <c r="G3181" s="337"/>
      <c r="H3181" s="337"/>
      <c r="I3181" s="337"/>
      <c r="J3181" s="337"/>
      <c r="K3181" s="337"/>
      <c r="L3181" s="393"/>
      <c r="M3181" s="393"/>
    </row>
    <row r="3182" spans="2:13" s="110" customFormat="1" ht="47.25" customHeight="1">
      <c r="B3182" s="392" t="s">
        <v>277</v>
      </c>
      <c r="C3182" s="337"/>
      <c r="D3182" s="337"/>
      <c r="E3182" s="337"/>
      <c r="F3182" s="337"/>
      <c r="G3182" s="337"/>
      <c r="H3182" s="337"/>
      <c r="I3182" s="337"/>
      <c r="J3182" s="337"/>
      <c r="K3182" s="337"/>
      <c r="L3182" s="393"/>
      <c r="M3182" s="393"/>
    </row>
    <row r="3183" spans="2:13" s="110" customFormat="1" ht="45.75" customHeight="1">
      <c r="B3183" s="392" t="s">
        <v>278</v>
      </c>
      <c r="C3183" s="337"/>
      <c r="D3183" s="337"/>
      <c r="E3183" s="337"/>
      <c r="F3183" s="337"/>
      <c r="G3183" s="337"/>
      <c r="H3183" s="337"/>
      <c r="I3183" s="337"/>
      <c r="J3183" s="337"/>
      <c r="K3183" s="337"/>
      <c r="L3183" s="393"/>
      <c r="M3183" s="393"/>
    </row>
    <row r="3184" spans="1:20" s="110" customFormat="1" ht="15.75">
      <c r="A3184" s="116"/>
      <c r="B3184" s="398" t="s">
        <v>147</v>
      </c>
      <c r="C3184" s="398"/>
      <c r="D3184" s="398"/>
      <c r="E3184" s="398"/>
      <c r="F3184" s="398"/>
      <c r="G3184" s="398"/>
      <c r="H3184" s="398"/>
      <c r="I3184" s="398"/>
      <c r="J3184" s="398"/>
      <c r="K3184" s="398"/>
      <c r="L3184" s="398"/>
      <c r="M3184" s="398"/>
      <c r="T3184" s="39"/>
    </row>
    <row r="3185" spans="1:20" s="110" customFormat="1" ht="15.75">
      <c r="A3185" s="116"/>
      <c r="B3185" s="108"/>
      <c r="C3185" s="109"/>
      <c r="D3185" s="109"/>
      <c r="E3185" s="109"/>
      <c r="F3185" s="109"/>
      <c r="G3185" s="109"/>
      <c r="H3185" s="109"/>
      <c r="I3185" s="109"/>
      <c r="J3185" s="109"/>
      <c r="K3185" s="109"/>
      <c r="L3185" s="109"/>
      <c r="M3185" s="109"/>
      <c r="T3185" s="39"/>
    </row>
    <row r="3186" spans="2:13" s="110" customFormat="1" ht="27.75" customHeight="1">
      <c r="B3186" s="394" t="s">
        <v>149</v>
      </c>
      <c r="C3186" s="395"/>
      <c r="D3186" s="395"/>
      <c r="E3186" s="395"/>
      <c r="F3186" s="395"/>
      <c r="G3186" s="395"/>
      <c r="H3186" s="395"/>
      <c r="I3186" s="395"/>
      <c r="J3186" s="395"/>
      <c r="K3186" s="395"/>
      <c r="L3186" s="396"/>
      <c r="M3186" s="396"/>
    </row>
    <row r="3187" spans="2:13" s="110" customFormat="1" ht="29.25" customHeight="1">
      <c r="B3187" s="392" t="s">
        <v>279</v>
      </c>
      <c r="C3187" s="337"/>
      <c r="D3187" s="337"/>
      <c r="E3187" s="337"/>
      <c r="F3187" s="337"/>
      <c r="G3187" s="337"/>
      <c r="H3187" s="337"/>
      <c r="I3187" s="337"/>
      <c r="J3187" s="337"/>
      <c r="K3187" s="337"/>
      <c r="L3187" s="393"/>
      <c r="M3187" s="393"/>
    </row>
    <row r="3188" spans="2:13" s="110" customFormat="1" ht="34.5" customHeight="1">
      <c r="B3188" s="392" t="s">
        <v>280</v>
      </c>
      <c r="C3188" s="337"/>
      <c r="D3188" s="337"/>
      <c r="E3188" s="337"/>
      <c r="F3188" s="337"/>
      <c r="G3188" s="337"/>
      <c r="H3188" s="337"/>
      <c r="I3188" s="337"/>
      <c r="J3188" s="337"/>
      <c r="K3188" s="337"/>
      <c r="L3188" s="393"/>
      <c r="M3188" s="393"/>
    </row>
    <row r="3189" spans="2:13" s="110" customFormat="1" ht="31.5" customHeight="1">
      <c r="B3189" s="392" t="s">
        <v>281</v>
      </c>
      <c r="C3189" s="397"/>
      <c r="D3189" s="397"/>
      <c r="E3189" s="397"/>
      <c r="F3189" s="397"/>
      <c r="G3189" s="397"/>
      <c r="H3189" s="397"/>
      <c r="I3189" s="397"/>
      <c r="J3189" s="397"/>
      <c r="K3189" s="397"/>
      <c r="L3189" s="397"/>
      <c r="M3189" s="397"/>
    </row>
    <row r="3190" spans="2:13" s="110" customFormat="1" ht="15.75">
      <c r="B3190" s="392" t="s">
        <v>282</v>
      </c>
      <c r="C3190" s="337"/>
      <c r="D3190" s="337"/>
      <c r="E3190" s="337"/>
      <c r="F3190" s="337"/>
      <c r="G3190" s="337"/>
      <c r="H3190" s="337"/>
      <c r="I3190" s="337"/>
      <c r="J3190" s="337"/>
      <c r="K3190" s="337"/>
      <c r="L3190" s="393"/>
      <c r="M3190" s="393"/>
    </row>
    <row r="3191" spans="2:13" s="110" customFormat="1" ht="15.75">
      <c r="B3191" s="130"/>
      <c r="C3191" s="117"/>
      <c r="D3191" s="117"/>
      <c r="E3191" s="117"/>
      <c r="F3191" s="117"/>
      <c r="G3191" s="117"/>
      <c r="H3191" s="117"/>
      <c r="I3191" s="117"/>
      <c r="J3191" s="117"/>
      <c r="K3191" s="117"/>
      <c r="L3191" s="131"/>
      <c r="M3191" s="131"/>
    </row>
    <row r="3192" spans="2:13" s="110" customFormat="1" ht="44.25" customHeight="1">
      <c r="B3192" s="392" t="s">
        <v>283</v>
      </c>
      <c r="C3192" s="337"/>
      <c r="D3192" s="337"/>
      <c r="E3192" s="337"/>
      <c r="F3192" s="337"/>
      <c r="G3192" s="337"/>
      <c r="H3192" s="337"/>
      <c r="I3192" s="337"/>
      <c r="J3192" s="337"/>
      <c r="K3192" s="337"/>
      <c r="L3192" s="393"/>
      <c r="M3192" s="393"/>
    </row>
    <row r="3193" spans="2:13" s="110" customFormat="1" ht="58.5" customHeight="1">
      <c r="B3193" s="392" t="s">
        <v>284</v>
      </c>
      <c r="C3193" s="397"/>
      <c r="D3193" s="397"/>
      <c r="E3193" s="397"/>
      <c r="F3193" s="397"/>
      <c r="G3193" s="397"/>
      <c r="H3193" s="397"/>
      <c r="I3193" s="397"/>
      <c r="J3193" s="397"/>
      <c r="K3193" s="397"/>
      <c r="L3193" s="397"/>
      <c r="M3193" s="397"/>
    </row>
    <row r="3194" spans="2:13" s="110" customFormat="1" ht="45.75" customHeight="1">
      <c r="B3194" s="392" t="s">
        <v>285</v>
      </c>
      <c r="C3194" s="337"/>
      <c r="D3194" s="337"/>
      <c r="E3194" s="337"/>
      <c r="F3194" s="337"/>
      <c r="G3194" s="337"/>
      <c r="H3194" s="337"/>
      <c r="I3194" s="337"/>
      <c r="J3194" s="337"/>
      <c r="K3194" s="337"/>
      <c r="L3194" s="393"/>
      <c r="M3194" s="393"/>
    </row>
    <row r="3195" spans="2:13" s="110" customFormat="1" ht="15.75">
      <c r="B3195" s="127"/>
      <c r="C3195" s="116"/>
      <c r="D3195" s="116"/>
      <c r="E3195" s="116"/>
      <c r="F3195" s="116"/>
      <c r="G3195" s="116"/>
      <c r="H3195" s="116"/>
      <c r="I3195" s="116"/>
      <c r="J3195" s="116"/>
      <c r="K3195" s="116"/>
      <c r="L3195" s="113"/>
      <c r="M3195" s="113"/>
    </row>
    <row r="3196" spans="2:13" s="110" customFormat="1" ht="27" customHeight="1">
      <c r="B3196" s="394" t="s">
        <v>45</v>
      </c>
      <c r="C3196" s="395"/>
      <c r="D3196" s="395"/>
      <c r="E3196" s="395"/>
      <c r="F3196" s="395"/>
      <c r="G3196" s="395"/>
      <c r="H3196" s="395"/>
      <c r="I3196" s="395"/>
      <c r="J3196" s="395"/>
      <c r="K3196" s="395"/>
      <c r="L3196" s="396"/>
      <c r="M3196" s="396"/>
    </row>
    <row r="3197" spans="2:13" s="110" customFormat="1" ht="30" customHeight="1">
      <c r="B3197" s="392" t="s">
        <v>286</v>
      </c>
      <c r="C3197" s="337"/>
      <c r="D3197" s="337"/>
      <c r="E3197" s="337"/>
      <c r="F3197" s="337"/>
      <c r="G3197" s="337"/>
      <c r="H3197" s="337"/>
      <c r="I3197" s="337"/>
      <c r="J3197" s="337"/>
      <c r="K3197" s="337"/>
      <c r="L3197" s="393"/>
      <c r="M3197" s="393"/>
    </row>
    <row r="3198" spans="2:13" s="110" customFormat="1" ht="51.75" customHeight="1">
      <c r="B3198" s="392" t="s">
        <v>287</v>
      </c>
      <c r="C3198" s="337"/>
      <c r="D3198" s="337"/>
      <c r="E3198" s="337"/>
      <c r="F3198" s="337"/>
      <c r="G3198" s="337"/>
      <c r="H3198" s="337"/>
      <c r="I3198" s="337"/>
      <c r="J3198" s="337"/>
      <c r="K3198" s="337"/>
      <c r="L3198" s="393"/>
      <c r="M3198" s="393"/>
    </row>
    <row r="3199" spans="2:13" s="110" customFormat="1" ht="33" customHeight="1">
      <c r="B3199" s="392" t="s">
        <v>288</v>
      </c>
      <c r="C3199" s="337"/>
      <c r="D3199" s="337"/>
      <c r="E3199" s="337"/>
      <c r="F3199" s="337"/>
      <c r="G3199" s="337"/>
      <c r="H3199" s="337"/>
      <c r="I3199" s="337"/>
      <c r="J3199" s="337"/>
      <c r="K3199" s="337"/>
      <c r="L3199" s="393"/>
      <c r="M3199" s="393"/>
    </row>
    <row r="3200" spans="2:13" s="110" customFormat="1" ht="15" customHeight="1">
      <c r="B3200" s="127"/>
      <c r="C3200" s="116"/>
      <c r="D3200" s="116"/>
      <c r="E3200" s="116"/>
      <c r="F3200" s="116"/>
      <c r="G3200" s="116"/>
      <c r="H3200" s="116"/>
      <c r="I3200" s="116"/>
      <c r="J3200" s="116"/>
      <c r="K3200" s="116"/>
      <c r="L3200" s="113"/>
      <c r="M3200" s="113"/>
    </row>
    <row r="3201" spans="2:13" s="110" customFormat="1" ht="27.75" customHeight="1">
      <c r="B3201" s="394" t="s">
        <v>148</v>
      </c>
      <c r="C3201" s="395"/>
      <c r="D3201" s="395"/>
      <c r="E3201" s="395"/>
      <c r="F3201" s="395"/>
      <c r="G3201" s="395"/>
      <c r="H3201" s="395"/>
      <c r="I3201" s="395"/>
      <c r="J3201" s="395"/>
      <c r="K3201" s="395"/>
      <c r="L3201" s="396"/>
      <c r="M3201" s="396"/>
    </row>
    <row r="3202" spans="2:13" s="110" customFormat="1" ht="48" customHeight="1">
      <c r="B3202" s="392" t="s">
        <v>289</v>
      </c>
      <c r="C3202" s="337"/>
      <c r="D3202" s="337"/>
      <c r="E3202" s="337"/>
      <c r="F3202" s="337"/>
      <c r="G3202" s="337"/>
      <c r="H3202" s="337"/>
      <c r="I3202" s="337"/>
      <c r="J3202" s="337"/>
      <c r="K3202" s="337"/>
      <c r="L3202" s="393"/>
      <c r="M3202" s="393"/>
    </row>
    <row r="3203" spans="2:13" s="110" customFormat="1" ht="48.75" customHeight="1">
      <c r="B3203" s="392" t="s">
        <v>290</v>
      </c>
      <c r="C3203" s="337"/>
      <c r="D3203" s="337"/>
      <c r="E3203" s="337"/>
      <c r="F3203" s="337"/>
      <c r="G3203" s="337"/>
      <c r="H3203" s="337"/>
      <c r="I3203" s="337"/>
      <c r="J3203" s="337"/>
      <c r="K3203" s="337"/>
      <c r="L3203" s="393"/>
      <c r="M3203" s="393"/>
    </row>
    <row r="3204" spans="2:13" s="110" customFormat="1" ht="51.75" customHeight="1">
      <c r="B3204" s="392" t="s">
        <v>291</v>
      </c>
      <c r="C3204" s="337"/>
      <c r="D3204" s="337"/>
      <c r="E3204" s="337"/>
      <c r="F3204" s="337"/>
      <c r="G3204" s="337"/>
      <c r="H3204" s="337"/>
      <c r="I3204" s="337"/>
      <c r="J3204" s="337"/>
      <c r="K3204" s="337"/>
      <c r="L3204" s="393"/>
      <c r="M3204" s="393"/>
    </row>
    <row r="3205" spans="2:8" ht="25.5" customHeight="1">
      <c r="B3205" s="60"/>
      <c r="C3205" s="60"/>
      <c r="D3205" s="60"/>
      <c r="E3205" s="60"/>
      <c r="F3205" s="60"/>
      <c r="G3205" s="60"/>
      <c r="H3205" s="60"/>
    </row>
    <row r="3206" spans="2:26" s="2" customFormat="1" ht="15.75">
      <c r="B3206" s="345" t="s">
        <v>42</v>
      </c>
      <c r="C3206" s="346"/>
      <c r="D3206" s="346"/>
      <c r="E3206" s="346"/>
      <c r="F3206" s="346"/>
      <c r="G3206" s="346"/>
      <c r="H3206" s="346"/>
      <c r="I3206" s="346"/>
      <c r="J3206" s="346"/>
      <c r="K3206" s="346"/>
      <c r="L3206" s="346"/>
      <c r="M3206" s="346"/>
      <c r="N3206" s="347"/>
      <c r="O3206" s="347"/>
      <c r="P3206" s="347"/>
      <c r="Q3206" s="347"/>
      <c r="R3206" s="347"/>
      <c r="S3206" s="347"/>
      <c r="T3206" s="347"/>
      <c r="U3206" s="347"/>
      <c r="V3206" s="347"/>
      <c r="W3206" s="22"/>
      <c r="X3206" s="22"/>
      <c r="Y3206" s="22"/>
      <c r="Z3206" s="22"/>
    </row>
    <row r="3207" spans="2:26" s="2" customFormat="1" ht="15.75">
      <c r="B3207" s="390" t="s">
        <v>295</v>
      </c>
      <c r="C3207" s="391"/>
      <c r="D3207" s="391"/>
      <c r="E3207" s="391"/>
      <c r="F3207" s="391"/>
      <c r="G3207" s="391"/>
      <c r="H3207" s="391"/>
      <c r="I3207" s="391"/>
      <c r="J3207" s="391"/>
      <c r="K3207" s="391"/>
      <c r="L3207" s="391"/>
      <c r="M3207" s="391"/>
      <c r="N3207" s="334"/>
      <c r="O3207" s="334"/>
      <c r="P3207" s="334"/>
      <c r="Q3207" s="334"/>
      <c r="R3207" s="334"/>
      <c r="S3207" s="334"/>
      <c r="T3207" s="334"/>
      <c r="U3207" s="334"/>
      <c r="V3207" s="334"/>
      <c r="W3207" s="22"/>
      <c r="X3207" s="22"/>
      <c r="Y3207" s="22"/>
      <c r="Z3207" s="22"/>
    </row>
    <row r="3208" spans="2:26" s="2" customFormat="1" ht="15.75">
      <c r="B3208" s="22"/>
      <c r="C3208" s="7"/>
      <c r="D3208" s="23"/>
      <c r="E3208" s="23"/>
      <c r="F3208" s="23"/>
      <c r="G3208" s="7"/>
      <c r="H3208" s="7"/>
      <c r="I3208" s="7"/>
      <c r="J3208" s="13"/>
      <c r="U3208" s="22"/>
      <c r="V3208" s="22"/>
      <c r="W3208" s="22"/>
      <c r="X3208" s="22"/>
      <c r="Y3208" s="22"/>
      <c r="Z3208" s="22"/>
    </row>
    <row r="3209" spans="2:13" s="115" customFormat="1" ht="30" customHeight="1">
      <c r="B3209" s="389" t="s">
        <v>13</v>
      </c>
      <c r="C3209" s="389"/>
      <c r="D3209" s="389"/>
      <c r="E3209" s="389"/>
      <c r="F3209" s="389"/>
      <c r="G3209" s="389"/>
      <c r="H3209" s="389"/>
      <c r="I3209" s="389"/>
      <c r="J3209" s="389"/>
      <c r="K3209" s="389"/>
      <c r="L3209" s="389"/>
      <c r="M3209" s="389"/>
    </row>
    <row r="3210" spans="2:13" s="115" customFormat="1" ht="31.5" customHeight="1">
      <c r="B3210" s="387" t="s">
        <v>44</v>
      </c>
      <c r="C3210" s="387"/>
      <c r="D3210" s="387"/>
      <c r="E3210" s="387"/>
      <c r="F3210" s="387"/>
      <c r="G3210" s="387"/>
      <c r="H3210" s="387"/>
      <c r="I3210" s="387"/>
      <c r="J3210" s="387"/>
      <c r="K3210" s="387"/>
      <c r="L3210" s="387"/>
      <c r="M3210" s="387"/>
    </row>
    <row r="3211" spans="2:13" s="115" customFormat="1" ht="15.75">
      <c r="B3211" s="133"/>
      <c r="C3211" s="134"/>
      <c r="D3211" s="134"/>
      <c r="E3211" s="134"/>
      <c r="F3211" s="134"/>
      <c r="G3211" s="134"/>
      <c r="H3211" s="134"/>
      <c r="I3211" s="134"/>
      <c r="J3211" s="134"/>
      <c r="K3211" s="135"/>
      <c r="L3211" s="135"/>
      <c r="M3211" s="135"/>
    </row>
    <row r="3212" spans="2:13" s="115" customFormat="1" ht="31.5" customHeight="1">
      <c r="B3212" s="387" t="s">
        <v>12</v>
      </c>
      <c r="C3212" s="387"/>
      <c r="D3212" s="387"/>
      <c r="E3212" s="387"/>
      <c r="F3212" s="387"/>
      <c r="G3212" s="387"/>
      <c r="H3212" s="387"/>
      <c r="I3212" s="387"/>
      <c r="J3212" s="387"/>
      <c r="K3212" s="387"/>
      <c r="L3212" s="387"/>
      <c r="M3212" s="387"/>
    </row>
    <row r="3213" spans="2:13" s="115" customFormat="1" ht="15.75">
      <c r="B3213" s="133"/>
      <c r="C3213" s="136"/>
      <c r="D3213" s="136"/>
      <c r="E3213" s="136"/>
      <c r="F3213" s="136"/>
      <c r="G3213" s="136"/>
      <c r="H3213" s="136"/>
      <c r="I3213" s="136"/>
      <c r="J3213" s="136"/>
      <c r="K3213" s="136"/>
      <c r="L3213" s="136"/>
      <c r="M3213" s="136"/>
    </row>
    <row r="3214" spans="2:13" s="115" customFormat="1" ht="33" customHeight="1">
      <c r="B3214" s="389" t="s">
        <v>14</v>
      </c>
      <c r="C3214" s="389"/>
      <c r="D3214" s="389"/>
      <c r="E3214" s="389"/>
      <c r="F3214" s="389"/>
      <c r="G3214" s="389"/>
      <c r="H3214" s="389"/>
      <c r="I3214" s="389"/>
      <c r="J3214" s="389"/>
      <c r="K3214" s="389"/>
      <c r="L3214" s="389"/>
      <c r="M3214" s="389"/>
    </row>
    <row r="3215" spans="2:13" s="115" customFormat="1" ht="31.5" customHeight="1">
      <c r="B3215" s="387" t="s">
        <v>1</v>
      </c>
      <c r="C3215" s="387"/>
      <c r="D3215" s="387"/>
      <c r="E3215" s="387"/>
      <c r="F3215" s="387"/>
      <c r="G3215" s="387"/>
      <c r="H3215" s="387"/>
      <c r="I3215" s="387"/>
      <c r="J3215" s="387"/>
      <c r="K3215" s="387"/>
      <c r="L3215" s="387"/>
      <c r="M3215" s="387"/>
    </row>
    <row r="3216" spans="2:13" s="115" customFormat="1" ht="15.75">
      <c r="B3216" s="133"/>
      <c r="C3216" s="134"/>
      <c r="D3216" s="134"/>
      <c r="E3216" s="134"/>
      <c r="F3216" s="134"/>
      <c r="G3216" s="134"/>
      <c r="H3216" s="134"/>
      <c r="I3216" s="134"/>
      <c r="J3216" s="134"/>
      <c r="K3216" s="135"/>
      <c r="L3216" s="135"/>
      <c r="M3216" s="135"/>
    </row>
    <row r="3217" spans="2:13" s="115" customFormat="1" ht="47.25" customHeight="1">
      <c r="B3217" s="387" t="s">
        <v>2</v>
      </c>
      <c r="C3217" s="387"/>
      <c r="D3217" s="387"/>
      <c r="E3217" s="387"/>
      <c r="F3217" s="387"/>
      <c r="G3217" s="387"/>
      <c r="H3217" s="387"/>
      <c r="I3217" s="387"/>
      <c r="J3217" s="387"/>
      <c r="K3217" s="387"/>
      <c r="L3217" s="387"/>
      <c r="M3217" s="387"/>
    </row>
    <row r="3218" spans="2:13" s="115" customFormat="1" ht="15.75">
      <c r="B3218" s="388"/>
      <c r="C3218" s="388"/>
      <c r="D3218" s="388"/>
      <c r="E3218" s="388"/>
      <c r="F3218" s="388"/>
      <c r="G3218" s="388"/>
      <c r="H3218" s="388"/>
      <c r="I3218" s="388"/>
      <c r="J3218" s="388"/>
      <c r="K3218" s="388"/>
      <c r="L3218" s="388"/>
      <c r="M3218" s="388"/>
    </row>
    <row r="3219" spans="2:13" s="115" customFormat="1" ht="15.75" customHeight="1">
      <c r="B3219" s="387" t="s">
        <v>16</v>
      </c>
      <c r="C3219" s="387"/>
      <c r="D3219" s="387"/>
      <c r="E3219" s="387"/>
      <c r="F3219" s="387"/>
      <c r="G3219" s="387"/>
      <c r="H3219" s="387"/>
      <c r="I3219" s="387"/>
      <c r="J3219" s="387"/>
      <c r="K3219" s="387"/>
      <c r="L3219" s="387"/>
      <c r="M3219" s="387"/>
    </row>
    <row r="3220" spans="2:13" s="115" customFormat="1" ht="15.75">
      <c r="B3220" s="133"/>
      <c r="C3220" s="136"/>
      <c r="D3220" s="136"/>
      <c r="E3220" s="136"/>
      <c r="F3220" s="136"/>
      <c r="G3220" s="136"/>
      <c r="H3220" s="136"/>
      <c r="I3220" s="136"/>
      <c r="J3220" s="136"/>
      <c r="K3220" s="136"/>
      <c r="L3220" s="136"/>
      <c r="M3220" s="136"/>
    </row>
    <row r="3221" spans="2:13" s="115" customFormat="1" ht="24" customHeight="1">
      <c r="B3221" s="389" t="s">
        <v>15</v>
      </c>
      <c r="C3221" s="389"/>
      <c r="D3221" s="389"/>
      <c r="E3221" s="389"/>
      <c r="F3221" s="389"/>
      <c r="G3221" s="389"/>
      <c r="H3221" s="389"/>
      <c r="I3221" s="389"/>
      <c r="J3221" s="389"/>
      <c r="K3221" s="389"/>
      <c r="L3221" s="389"/>
      <c r="M3221" s="389"/>
    </row>
    <row r="3222" spans="2:13" s="115" customFormat="1" ht="31.5" customHeight="1">
      <c r="B3222" s="387" t="s">
        <v>17</v>
      </c>
      <c r="C3222" s="387"/>
      <c r="D3222" s="387"/>
      <c r="E3222" s="387"/>
      <c r="F3222" s="387"/>
      <c r="G3222" s="387"/>
      <c r="H3222" s="387"/>
      <c r="I3222" s="387"/>
      <c r="J3222" s="387"/>
      <c r="K3222" s="387"/>
      <c r="L3222" s="387"/>
      <c r="M3222" s="387"/>
    </row>
    <row r="3223" spans="2:13" s="115" customFormat="1" ht="15.75">
      <c r="B3223" s="133"/>
      <c r="C3223" s="134"/>
      <c r="D3223" s="134"/>
      <c r="E3223" s="134"/>
      <c r="F3223" s="134"/>
      <c r="G3223" s="134"/>
      <c r="H3223" s="134"/>
      <c r="I3223" s="134"/>
      <c r="J3223" s="134"/>
      <c r="K3223" s="135"/>
      <c r="L3223" s="135"/>
      <c r="M3223" s="135"/>
    </row>
    <row r="3224" spans="2:13" s="115" customFormat="1" ht="15.75" customHeight="1">
      <c r="B3224" s="387" t="s">
        <v>18</v>
      </c>
      <c r="C3224" s="387"/>
      <c r="D3224" s="387"/>
      <c r="E3224" s="387"/>
      <c r="F3224" s="387"/>
      <c r="G3224" s="387"/>
      <c r="H3224" s="387"/>
      <c r="I3224" s="387"/>
      <c r="J3224" s="387"/>
      <c r="K3224" s="387"/>
      <c r="L3224" s="387"/>
      <c r="M3224" s="387"/>
    </row>
    <row r="3225" spans="2:13" s="115" customFormat="1" ht="15.75">
      <c r="B3225" s="388"/>
      <c r="C3225" s="388"/>
      <c r="D3225" s="388"/>
      <c r="E3225" s="388"/>
      <c r="F3225" s="388"/>
      <c r="G3225" s="388"/>
      <c r="H3225" s="388"/>
      <c r="I3225" s="388"/>
      <c r="J3225" s="388"/>
      <c r="K3225" s="388"/>
      <c r="L3225" s="388"/>
      <c r="M3225" s="388"/>
    </row>
    <row r="3226" spans="2:13" s="115" customFormat="1" ht="47.25" customHeight="1">
      <c r="B3226" s="387" t="s">
        <v>3</v>
      </c>
      <c r="C3226" s="387"/>
      <c r="D3226" s="387"/>
      <c r="E3226" s="387"/>
      <c r="F3226" s="387"/>
      <c r="G3226" s="387"/>
      <c r="H3226" s="387"/>
      <c r="I3226" s="387"/>
      <c r="J3226" s="387"/>
      <c r="K3226" s="387"/>
      <c r="L3226" s="387"/>
      <c r="M3226" s="387"/>
    </row>
    <row r="3227" spans="2:13" s="115" customFormat="1" ht="15.75">
      <c r="B3227" s="388"/>
      <c r="C3227" s="388"/>
      <c r="D3227" s="388"/>
      <c r="E3227" s="388"/>
      <c r="F3227" s="388"/>
      <c r="G3227" s="388"/>
      <c r="H3227" s="388"/>
      <c r="I3227" s="388"/>
      <c r="J3227" s="388"/>
      <c r="K3227" s="388"/>
      <c r="L3227" s="388"/>
      <c r="M3227" s="388"/>
    </row>
    <row r="3228" spans="2:13" s="115" customFormat="1" ht="31.5" customHeight="1">
      <c r="B3228" s="387" t="s">
        <v>19</v>
      </c>
      <c r="C3228" s="387"/>
      <c r="D3228" s="387"/>
      <c r="E3228" s="387"/>
      <c r="F3228" s="387"/>
      <c r="G3228" s="387"/>
      <c r="H3228" s="387"/>
      <c r="I3228" s="387"/>
      <c r="J3228" s="387"/>
      <c r="K3228" s="387"/>
      <c r="L3228" s="387"/>
      <c r="M3228" s="387"/>
    </row>
    <row r="3229" spans="2:13" s="115" customFormat="1" ht="15.75">
      <c r="B3229" s="388"/>
      <c r="C3229" s="388"/>
      <c r="D3229" s="388"/>
      <c r="E3229" s="388"/>
      <c r="F3229" s="388"/>
      <c r="G3229" s="388"/>
      <c r="H3229" s="388"/>
      <c r="I3229" s="388"/>
      <c r="J3229" s="388"/>
      <c r="K3229" s="388"/>
      <c r="L3229" s="388"/>
      <c r="M3229" s="388"/>
    </row>
    <row r="3230" spans="2:13" s="115" customFormat="1" ht="15.75" customHeight="1">
      <c r="B3230" s="387" t="s">
        <v>20</v>
      </c>
      <c r="C3230" s="387"/>
      <c r="D3230" s="387"/>
      <c r="E3230" s="387"/>
      <c r="F3230" s="387"/>
      <c r="G3230" s="387"/>
      <c r="H3230" s="387"/>
      <c r="I3230" s="387"/>
      <c r="J3230" s="387"/>
      <c r="K3230" s="387"/>
      <c r="L3230" s="387"/>
      <c r="M3230" s="387"/>
    </row>
    <row r="3231" spans="2:13" s="115" customFormat="1" ht="15.75" customHeight="1">
      <c r="B3231" s="133"/>
      <c r="C3231" s="133"/>
      <c r="D3231" s="133"/>
      <c r="E3231" s="133"/>
      <c r="F3231" s="133"/>
      <c r="G3231" s="133"/>
      <c r="H3231" s="133"/>
      <c r="I3231" s="133"/>
      <c r="J3231" s="133"/>
      <c r="K3231" s="133"/>
      <c r="L3231" s="133"/>
      <c r="M3231" s="133"/>
    </row>
    <row r="3232" spans="2:13" s="115" customFormat="1" ht="21.75" customHeight="1">
      <c r="B3232" s="389" t="s">
        <v>21</v>
      </c>
      <c r="C3232" s="389"/>
      <c r="D3232" s="389"/>
      <c r="E3232" s="389"/>
      <c r="F3232" s="389"/>
      <c r="G3232" s="389"/>
      <c r="H3232" s="389"/>
      <c r="I3232" s="389"/>
      <c r="J3232" s="389"/>
      <c r="K3232" s="389"/>
      <c r="L3232" s="389"/>
      <c r="M3232" s="389"/>
    </row>
    <row r="3233" spans="2:13" s="115" customFormat="1" ht="31.5" customHeight="1">
      <c r="B3233" s="387" t="s">
        <v>4</v>
      </c>
      <c r="C3233" s="387"/>
      <c r="D3233" s="387"/>
      <c r="E3233" s="387"/>
      <c r="F3233" s="387"/>
      <c r="G3233" s="387"/>
      <c r="H3233" s="387"/>
      <c r="I3233" s="387"/>
      <c r="J3233" s="387"/>
      <c r="K3233" s="387"/>
      <c r="L3233" s="387"/>
      <c r="M3233" s="387"/>
    </row>
    <row r="3234" spans="2:13" s="115" customFormat="1" ht="15.75">
      <c r="B3234" s="133"/>
      <c r="C3234" s="134"/>
      <c r="D3234" s="134"/>
      <c r="E3234" s="134"/>
      <c r="F3234" s="134"/>
      <c r="G3234" s="134"/>
      <c r="H3234" s="134"/>
      <c r="I3234" s="134"/>
      <c r="J3234" s="134"/>
      <c r="K3234" s="135"/>
      <c r="L3234" s="135"/>
      <c r="M3234" s="135"/>
    </row>
    <row r="3235" spans="2:13" s="115" customFormat="1" ht="31.5" customHeight="1">
      <c r="B3235" s="387" t="s">
        <v>22</v>
      </c>
      <c r="C3235" s="387"/>
      <c r="D3235" s="387"/>
      <c r="E3235" s="387"/>
      <c r="F3235" s="387"/>
      <c r="G3235" s="387"/>
      <c r="H3235" s="387"/>
      <c r="I3235" s="387"/>
      <c r="J3235" s="387"/>
      <c r="K3235" s="387"/>
      <c r="L3235" s="387"/>
      <c r="M3235" s="387"/>
    </row>
    <row r="3236" spans="2:13" s="115" customFormat="1" ht="15.75">
      <c r="B3236" s="388"/>
      <c r="C3236" s="388"/>
      <c r="D3236" s="388"/>
      <c r="E3236" s="388"/>
      <c r="F3236" s="388"/>
      <c r="G3236" s="388"/>
      <c r="H3236" s="388"/>
      <c r="I3236" s="388"/>
      <c r="J3236" s="388"/>
      <c r="K3236" s="388"/>
      <c r="L3236" s="388"/>
      <c r="M3236" s="388"/>
    </row>
    <row r="3237" spans="2:13" s="115" customFormat="1" ht="31.5" customHeight="1">
      <c r="B3237" s="387" t="s">
        <v>23</v>
      </c>
      <c r="C3237" s="387"/>
      <c r="D3237" s="387"/>
      <c r="E3237" s="387"/>
      <c r="F3237" s="387"/>
      <c r="G3237" s="387"/>
      <c r="H3237" s="387"/>
      <c r="I3237" s="387"/>
      <c r="J3237" s="387"/>
      <c r="K3237" s="387"/>
      <c r="L3237" s="387"/>
      <c r="M3237" s="387"/>
    </row>
    <row r="3238" spans="2:13" s="115" customFormat="1" ht="15.75">
      <c r="B3238" s="388"/>
      <c r="C3238" s="388"/>
      <c r="D3238" s="388"/>
      <c r="E3238" s="388"/>
      <c r="F3238" s="388"/>
      <c r="G3238" s="388"/>
      <c r="H3238" s="388"/>
      <c r="I3238" s="388"/>
      <c r="J3238" s="388"/>
      <c r="K3238" s="388"/>
      <c r="L3238" s="388"/>
      <c r="M3238" s="388"/>
    </row>
    <row r="3239" spans="2:13" s="115" customFormat="1" ht="31.5" customHeight="1">
      <c r="B3239" s="387" t="s">
        <v>24</v>
      </c>
      <c r="C3239" s="387"/>
      <c r="D3239" s="387"/>
      <c r="E3239" s="387"/>
      <c r="F3239" s="387"/>
      <c r="G3239" s="387"/>
      <c r="H3239" s="387"/>
      <c r="I3239" s="387"/>
      <c r="J3239" s="387"/>
      <c r="K3239" s="387"/>
      <c r="L3239" s="387"/>
      <c r="M3239" s="387"/>
    </row>
    <row r="3240" spans="2:13" s="115" customFormat="1" ht="15.75">
      <c r="B3240" s="388"/>
      <c r="C3240" s="388"/>
      <c r="D3240" s="388"/>
      <c r="E3240" s="388"/>
      <c r="F3240" s="388"/>
      <c r="G3240" s="388"/>
      <c r="H3240" s="388"/>
      <c r="I3240" s="388"/>
      <c r="J3240" s="388"/>
      <c r="K3240" s="388"/>
      <c r="L3240" s="388"/>
      <c r="M3240" s="388"/>
    </row>
    <row r="3241" spans="2:13" s="115" customFormat="1" ht="15.75" customHeight="1">
      <c r="B3241" s="387" t="s">
        <v>25</v>
      </c>
      <c r="C3241" s="387"/>
      <c r="D3241" s="387"/>
      <c r="E3241" s="387"/>
      <c r="F3241" s="387"/>
      <c r="G3241" s="387"/>
      <c r="H3241" s="387"/>
      <c r="I3241" s="387"/>
      <c r="J3241" s="387"/>
      <c r="K3241" s="387"/>
      <c r="L3241" s="387"/>
      <c r="M3241" s="387"/>
    </row>
    <row r="3242" spans="2:13" s="115" customFormat="1" ht="15.75">
      <c r="B3242" s="133"/>
      <c r="C3242" s="136"/>
      <c r="D3242" s="136"/>
      <c r="E3242" s="136"/>
      <c r="F3242" s="136"/>
      <c r="G3242" s="136"/>
      <c r="H3242" s="136"/>
      <c r="I3242" s="136"/>
      <c r="J3242" s="136"/>
      <c r="K3242" s="136"/>
      <c r="L3242" s="136"/>
      <c r="M3242" s="136"/>
    </row>
    <row r="3243" spans="2:13" s="115" customFormat="1" ht="12.75">
      <c r="B3243" s="387" t="s">
        <v>26</v>
      </c>
      <c r="C3243" s="320"/>
      <c r="D3243" s="320"/>
      <c r="E3243" s="320"/>
      <c r="F3243" s="320"/>
      <c r="G3243" s="320"/>
      <c r="H3243" s="320"/>
      <c r="I3243" s="320"/>
      <c r="J3243" s="320"/>
      <c r="K3243" s="320"/>
      <c r="L3243" s="320"/>
      <c r="M3243" s="320"/>
    </row>
    <row r="3244" spans="2:13" s="115" customFormat="1" ht="15.75" customHeight="1">
      <c r="B3244" s="387"/>
      <c r="C3244" s="387"/>
      <c r="D3244" s="387"/>
      <c r="E3244" s="387"/>
      <c r="F3244" s="387"/>
      <c r="G3244" s="387"/>
      <c r="H3244" s="387"/>
      <c r="I3244" s="387"/>
      <c r="J3244" s="387"/>
      <c r="K3244" s="387"/>
      <c r="L3244" s="387"/>
      <c r="M3244" s="387"/>
    </row>
    <row r="3245" spans="2:26" s="2" customFormat="1" ht="30.75" customHeight="1">
      <c r="B3245" s="345" t="s">
        <v>43</v>
      </c>
      <c r="C3245" s="346"/>
      <c r="D3245" s="346"/>
      <c r="E3245" s="346"/>
      <c r="F3245" s="346"/>
      <c r="G3245" s="346"/>
      <c r="H3245" s="346"/>
      <c r="I3245" s="346"/>
      <c r="J3245" s="346"/>
      <c r="K3245" s="346"/>
      <c r="L3245" s="346"/>
      <c r="M3245" s="346"/>
      <c r="N3245" s="347"/>
      <c r="O3245" s="347"/>
      <c r="P3245" s="347"/>
      <c r="Q3245" s="347"/>
      <c r="R3245" s="347"/>
      <c r="S3245" s="347"/>
      <c r="T3245" s="347"/>
      <c r="U3245" s="347"/>
      <c r="V3245" s="347"/>
      <c r="W3245" s="22"/>
      <c r="X3245" s="22"/>
      <c r="Y3245" s="22"/>
      <c r="Z3245" s="22"/>
    </row>
    <row r="3246" spans="2:26" s="2" customFormat="1" ht="14.25" customHeight="1">
      <c r="B3246" s="390" t="s">
        <v>786</v>
      </c>
      <c r="C3246" s="391"/>
      <c r="D3246" s="391"/>
      <c r="E3246" s="391"/>
      <c r="F3246" s="391"/>
      <c r="G3246" s="391"/>
      <c r="H3246" s="391"/>
      <c r="I3246" s="391"/>
      <c r="J3246" s="391"/>
      <c r="K3246" s="391"/>
      <c r="L3246" s="391"/>
      <c r="M3246" s="391"/>
      <c r="N3246" s="334"/>
      <c r="O3246" s="334"/>
      <c r="P3246" s="334"/>
      <c r="Q3246" s="334"/>
      <c r="R3246" s="334"/>
      <c r="S3246" s="334"/>
      <c r="T3246" s="334"/>
      <c r="U3246" s="334"/>
      <c r="V3246" s="334"/>
      <c r="W3246" s="22"/>
      <c r="X3246" s="22"/>
      <c r="Y3246" s="22"/>
      <c r="Z3246" s="22"/>
    </row>
    <row r="3247" spans="2:26" s="2" customFormat="1" ht="15.75">
      <c r="B3247" s="1"/>
      <c r="C3247"/>
      <c r="D3247"/>
      <c r="E3247" s="23"/>
      <c r="F3247" s="23"/>
      <c r="G3247" s="7"/>
      <c r="H3247" s="7"/>
      <c r="I3247" s="7"/>
      <c r="J3247" s="13"/>
      <c r="U3247" s="22"/>
      <c r="V3247" s="22"/>
      <c r="W3247" s="22"/>
      <c r="X3247" s="22"/>
      <c r="Y3247" s="22"/>
      <c r="Z3247" s="22"/>
    </row>
    <row r="3248" spans="1:26" s="2" customFormat="1" ht="15.75" customHeight="1">
      <c r="A3248" s="317" t="s">
        <v>787</v>
      </c>
      <c r="B3248" s="318"/>
      <c r="C3248" s="318"/>
      <c r="D3248" s="318"/>
      <c r="E3248" s="318"/>
      <c r="F3248" s="318"/>
      <c r="G3248" s="318"/>
      <c r="H3248" s="318"/>
      <c r="I3248" s="318"/>
      <c r="J3248" s="318"/>
      <c r="K3248" s="318"/>
      <c r="L3248" s="318"/>
      <c r="M3248" s="318"/>
      <c r="N3248" s="318"/>
      <c r="O3248" s="318"/>
      <c r="P3248" s="318"/>
      <c r="Q3248" s="318"/>
      <c r="R3248" s="318"/>
      <c r="S3248" s="318"/>
      <c r="T3248" s="318"/>
      <c r="U3248" s="318"/>
      <c r="V3248" s="318"/>
      <c r="W3248" s="22"/>
      <c r="X3248" s="22"/>
      <c r="Y3248" s="22"/>
      <c r="Z3248" s="22"/>
    </row>
    <row r="3249" spans="1:26" s="2" customFormat="1" ht="25.5" customHeight="1">
      <c r="A3249" s="317" t="s">
        <v>788</v>
      </c>
      <c r="B3249" s="318"/>
      <c r="C3249" s="318"/>
      <c r="D3249" s="318"/>
      <c r="E3249" s="318"/>
      <c r="F3249" s="318"/>
      <c r="G3249" s="318"/>
      <c r="H3249" s="318"/>
      <c r="I3249" s="318"/>
      <c r="J3249" s="318"/>
      <c r="K3249" s="318"/>
      <c r="L3249" s="318"/>
      <c r="M3249" s="318"/>
      <c r="N3249" s="318"/>
      <c r="O3249" s="318"/>
      <c r="P3249" s="318"/>
      <c r="Q3249" s="318"/>
      <c r="R3249" s="318"/>
      <c r="S3249" s="318"/>
      <c r="T3249" s="318"/>
      <c r="U3249" s="318"/>
      <c r="V3249" s="318"/>
      <c r="W3249" s="22"/>
      <c r="X3249" s="22"/>
      <c r="Y3249" s="22"/>
      <c r="Z3249" s="22"/>
    </row>
    <row r="3250" spans="1:26" s="2" customFormat="1" ht="15.75" customHeight="1">
      <c r="A3250" s="317" t="s">
        <v>789</v>
      </c>
      <c r="B3250" s="318"/>
      <c r="C3250" s="318"/>
      <c r="D3250" s="318"/>
      <c r="E3250" s="318"/>
      <c r="F3250" s="318"/>
      <c r="G3250" s="318"/>
      <c r="H3250" s="318"/>
      <c r="I3250" s="318"/>
      <c r="J3250" s="318"/>
      <c r="K3250" s="318"/>
      <c r="L3250" s="318"/>
      <c r="M3250" s="318"/>
      <c r="N3250" s="318"/>
      <c r="O3250" s="318"/>
      <c r="P3250" s="318"/>
      <c r="Q3250" s="318"/>
      <c r="R3250" s="318"/>
      <c r="S3250" s="318"/>
      <c r="T3250" s="318"/>
      <c r="U3250" s="318"/>
      <c r="V3250" s="318"/>
      <c r="W3250" s="22"/>
      <c r="X3250" s="22"/>
      <c r="Y3250" s="22"/>
      <c r="Z3250" s="22"/>
    </row>
    <row r="3251" spans="1:26" s="2" customFormat="1" ht="15.75">
      <c r="A3251" s="317" t="s">
        <v>790</v>
      </c>
      <c r="B3251" s="318"/>
      <c r="C3251" s="318"/>
      <c r="D3251" s="318"/>
      <c r="E3251" s="318"/>
      <c r="F3251" s="318"/>
      <c r="G3251" s="318"/>
      <c r="H3251" s="318"/>
      <c r="I3251" s="318"/>
      <c r="J3251" s="318"/>
      <c r="K3251" s="318"/>
      <c r="L3251" s="318"/>
      <c r="M3251" s="318"/>
      <c r="N3251" s="318"/>
      <c r="O3251" s="318"/>
      <c r="P3251" s="318"/>
      <c r="Q3251" s="318"/>
      <c r="R3251" s="318"/>
      <c r="S3251" s="318"/>
      <c r="T3251" s="318"/>
      <c r="U3251" s="318"/>
      <c r="V3251" s="318"/>
      <c r="W3251" s="22"/>
      <c r="X3251" s="22"/>
      <c r="Y3251" s="22"/>
      <c r="Z3251" s="22"/>
    </row>
    <row r="3252" spans="1:26" s="2" customFormat="1" ht="15.75">
      <c r="A3252" s="317" t="s">
        <v>791</v>
      </c>
      <c r="B3252" s="318"/>
      <c r="C3252" s="318"/>
      <c r="D3252" s="318"/>
      <c r="E3252" s="318"/>
      <c r="F3252" s="318"/>
      <c r="G3252" s="318"/>
      <c r="H3252" s="318"/>
      <c r="I3252" s="318"/>
      <c r="J3252" s="318"/>
      <c r="K3252" s="318"/>
      <c r="L3252" s="318"/>
      <c r="M3252" s="318"/>
      <c r="N3252" s="318"/>
      <c r="O3252" s="318"/>
      <c r="P3252" s="318"/>
      <c r="Q3252" s="318"/>
      <c r="R3252" s="318"/>
      <c r="S3252" s="318"/>
      <c r="T3252" s="318"/>
      <c r="U3252" s="318"/>
      <c r="V3252" s="318"/>
      <c r="W3252" s="22"/>
      <c r="X3252" s="22"/>
      <c r="Y3252" s="22"/>
      <c r="Z3252" s="22"/>
    </row>
    <row r="3253" spans="1:26" s="2" customFormat="1" ht="15.75">
      <c r="A3253" s="317" t="s">
        <v>792</v>
      </c>
      <c r="B3253" s="318"/>
      <c r="C3253" s="318"/>
      <c r="D3253" s="318"/>
      <c r="E3253" s="318"/>
      <c r="F3253" s="318"/>
      <c r="G3253" s="318"/>
      <c r="H3253" s="318"/>
      <c r="I3253" s="318"/>
      <c r="J3253" s="318"/>
      <c r="K3253" s="318"/>
      <c r="L3253" s="318"/>
      <c r="M3253" s="318"/>
      <c r="N3253" s="318"/>
      <c r="O3253" s="318"/>
      <c r="P3253" s="318"/>
      <c r="Q3253" s="318"/>
      <c r="R3253" s="318"/>
      <c r="S3253" s="318"/>
      <c r="T3253" s="318"/>
      <c r="U3253" s="318"/>
      <c r="V3253" s="318"/>
      <c r="W3253" s="22"/>
      <c r="X3253" s="22"/>
      <c r="Y3253" s="22"/>
      <c r="Z3253" s="22"/>
    </row>
    <row r="3254" spans="1:26" ht="15.75">
      <c r="A3254" s="314"/>
      <c r="K3254" s="41"/>
      <c r="U3254" s="22"/>
      <c r="V3254" s="22"/>
      <c r="W3254" s="22"/>
      <c r="X3254" s="22"/>
      <c r="Y3254" s="22"/>
      <c r="Z3254" s="22"/>
    </row>
    <row r="3255" spans="1:26" ht="15.75">
      <c r="A3255" s="315" t="s">
        <v>793</v>
      </c>
      <c r="K3255" s="41"/>
      <c r="U3255" s="22"/>
      <c r="V3255" s="22"/>
      <c r="W3255" s="22"/>
      <c r="X3255" s="22"/>
      <c r="Y3255" s="22"/>
      <c r="Z3255" s="22"/>
    </row>
    <row r="3256" spans="1:26" ht="15.75">
      <c r="A3256" s="315"/>
      <c r="K3256" s="41"/>
      <c r="U3256" s="22"/>
      <c r="V3256" s="22"/>
      <c r="W3256" s="22"/>
      <c r="X3256" s="22"/>
      <c r="Y3256" s="22"/>
      <c r="Z3256" s="22"/>
    </row>
    <row r="3257" spans="1:26" ht="15.75">
      <c r="A3257" s="316" t="s">
        <v>794</v>
      </c>
      <c r="K3257" s="41"/>
      <c r="U3257" s="22"/>
      <c r="V3257" s="22"/>
      <c r="W3257" s="22"/>
      <c r="X3257" s="22"/>
      <c r="Y3257" s="22"/>
      <c r="Z3257" s="22"/>
    </row>
    <row r="3258" spans="1:26" ht="15.75">
      <c r="A3258" s="316" t="s">
        <v>795</v>
      </c>
      <c r="K3258" s="41"/>
      <c r="U3258" s="22"/>
      <c r="V3258" s="22"/>
      <c r="W3258" s="22"/>
      <c r="X3258" s="22"/>
      <c r="Y3258" s="22"/>
      <c r="Z3258" s="22"/>
    </row>
    <row r="3259" spans="1:26" ht="15.75">
      <c r="A3259" s="316" t="s">
        <v>796</v>
      </c>
      <c r="K3259" s="41"/>
      <c r="U3259" s="22"/>
      <c r="V3259" s="22"/>
      <c r="W3259" s="22"/>
      <c r="X3259" s="22"/>
      <c r="Y3259" s="22"/>
      <c r="Z3259" s="22"/>
    </row>
    <row r="3260" spans="1:26" ht="15.75">
      <c r="A3260" s="316" t="s">
        <v>797</v>
      </c>
      <c r="K3260" s="41"/>
      <c r="U3260" s="22"/>
      <c r="V3260" s="22"/>
      <c r="W3260" s="22"/>
      <c r="X3260" s="22"/>
      <c r="Y3260" s="22"/>
      <c r="Z3260" s="22"/>
    </row>
    <row r="3261" spans="1:26" ht="15.75">
      <c r="A3261" s="316" t="s">
        <v>798</v>
      </c>
      <c r="K3261" s="41"/>
      <c r="U3261" s="22"/>
      <c r="V3261" s="22"/>
      <c r="W3261" s="22"/>
      <c r="X3261" s="22"/>
      <c r="Y3261" s="22"/>
      <c r="Z3261" s="22"/>
    </row>
    <row r="3262" spans="1:26" ht="15.75">
      <c r="A3262" s="316" t="s">
        <v>799</v>
      </c>
      <c r="K3262" s="41"/>
      <c r="U3262" s="22"/>
      <c r="V3262" s="22"/>
      <c r="W3262" s="22"/>
      <c r="X3262" s="22"/>
      <c r="Y3262" s="22"/>
      <c r="Z3262" s="22"/>
    </row>
    <row r="3263" spans="1:26" ht="15.75">
      <c r="A3263" s="316" t="s">
        <v>800</v>
      </c>
      <c r="K3263" s="41"/>
      <c r="U3263" s="22"/>
      <c r="V3263" s="22"/>
      <c r="W3263" s="22"/>
      <c r="X3263" s="22"/>
      <c r="Y3263" s="22"/>
      <c r="Z3263" s="22"/>
    </row>
    <row r="3264" spans="1:26" ht="15.75">
      <c r="A3264" s="316" t="s">
        <v>801</v>
      </c>
      <c r="K3264" s="41"/>
      <c r="U3264" s="22"/>
      <c r="V3264" s="22"/>
      <c r="W3264" s="22"/>
      <c r="X3264" s="22"/>
      <c r="Y3264" s="22"/>
      <c r="Z3264" s="22"/>
    </row>
    <row r="3265" spans="1:26" ht="15.75">
      <c r="A3265" s="316"/>
      <c r="K3265" s="41"/>
      <c r="U3265" s="22"/>
      <c r="V3265" s="22"/>
      <c r="W3265" s="22"/>
      <c r="X3265" s="22"/>
      <c r="Y3265" s="22"/>
      <c r="Z3265" s="22"/>
    </row>
    <row r="3266" spans="1:26" ht="43.5" customHeight="1">
      <c r="A3266" s="319" t="s">
        <v>802</v>
      </c>
      <c r="B3266" s="320"/>
      <c r="C3266" s="320"/>
      <c r="D3266" s="320"/>
      <c r="E3266" s="320"/>
      <c r="F3266" s="320"/>
      <c r="G3266" s="320"/>
      <c r="H3266" s="320"/>
      <c r="I3266" s="320"/>
      <c r="J3266" s="320"/>
      <c r="K3266" s="320"/>
      <c r="L3266" s="320"/>
      <c r="M3266" s="320"/>
      <c r="N3266" s="320"/>
      <c r="O3266" s="320"/>
      <c r="P3266" s="320"/>
      <c r="Q3266" s="320"/>
      <c r="R3266" s="320"/>
      <c r="S3266" s="320"/>
      <c r="T3266" s="320"/>
      <c r="U3266" s="320"/>
      <c r="V3266" s="320"/>
      <c r="W3266" s="22"/>
      <c r="X3266" s="22"/>
      <c r="Y3266" s="22"/>
      <c r="Z3266" s="22"/>
    </row>
    <row r="3267" spans="1:26" ht="15.75">
      <c r="A3267" s="315"/>
      <c r="K3267" s="41"/>
      <c r="U3267" s="22"/>
      <c r="V3267" s="22"/>
      <c r="W3267" s="22"/>
      <c r="X3267" s="22"/>
      <c r="Y3267" s="22"/>
      <c r="Z3267" s="22"/>
    </row>
    <row r="3268" spans="1:26" ht="35.25" customHeight="1">
      <c r="A3268" s="319" t="s">
        <v>803</v>
      </c>
      <c r="B3268" s="320"/>
      <c r="C3268" s="320"/>
      <c r="D3268" s="320"/>
      <c r="E3268" s="320"/>
      <c r="F3268" s="320"/>
      <c r="G3268" s="320"/>
      <c r="H3268" s="320"/>
      <c r="I3268" s="320"/>
      <c r="J3268" s="320"/>
      <c r="K3268" s="320"/>
      <c r="L3268" s="320"/>
      <c r="M3268" s="320"/>
      <c r="N3268" s="320"/>
      <c r="O3268" s="320"/>
      <c r="P3268" s="320"/>
      <c r="Q3268" s="320"/>
      <c r="R3268" s="320"/>
      <c r="S3268" s="320"/>
      <c r="T3268" s="320"/>
      <c r="U3268" s="320"/>
      <c r="V3268" s="320"/>
      <c r="W3268" s="22"/>
      <c r="X3268" s="22"/>
      <c r="Y3268" s="22"/>
      <c r="Z3268" s="22"/>
    </row>
    <row r="3269" spans="1:26" ht="15.75">
      <c r="A3269" s="315"/>
      <c r="K3269" s="41"/>
      <c r="U3269" s="22"/>
      <c r="V3269" s="22"/>
      <c r="W3269" s="22"/>
      <c r="X3269" s="22"/>
      <c r="Y3269" s="22"/>
      <c r="Z3269" s="22"/>
    </row>
    <row r="3270" spans="1:26" ht="37.5" customHeight="1">
      <c r="A3270" s="319" t="s">
        <v>804</v>
      </c>
      <c r="B3270" s="320"/>
      <c r="C3270" s="320"/>
      <c r="D3270" s="320"/>
      <c r="E3270" s="320"/>
      <c r="F3270" s="320"/>
      <c r="G3270" s="320"/>
      <c r="H3270" s="320"/>
      <c r="I3270" s="320"/>
      <c r="J3270" s="320"/>
      <c r="K3270" s="320"/>
      <c r="L3270" s="320"/>
      <c r="M3270" s="320"/>
      <c r="N3270" s="320"/>
      <c r="O3270" s="320"/>
      <c r="P3270" s="320"/>
      <c r="Q3270" s="320"/>
      <c r="R3270" s="320"/>
      <c r="S3270" s="320"/>
      <c r="T3270" s="320"/>
      <c r="U3270" s="320"/>
      <c r="V3270" s="320"/>
      <c r="W3270" s="22"/>
      <c r="X3270" s="22"/>
      <c r="Y3270" s="22"/>
      <c r="Z3270" s="22"/>
    </row>
    <row r="3271" spans="1:26" ht="15.75">
      <c r="A3271" s="315"/>
      <c r="K3271" s="41"/>
      <c r="U3271" s="22"/>
      <c r="V3271" s="22"/>
      <c r="W3271" s="22"/>
      <c r="X3271" s="22"/>
      <c r="Y3271" s="22"/>
      <c r="Z3271" s="22"/>
    </row>
    <row r="3272" spans="1:26" ht="60" customHeight="1">
      <c r="A3272" s="319" t="s">
        <v>805</v>
      </c>
      <c r="B3272" s="320"/>
      <c r="C3272" s="320"/>
      <c r="D3272" s="320"/>
      <c r="E3272" s="320"/>
      <c r="F3272" s="320"/>
      <c r="G3272" s="320"/>
      <c r="H3272" s="320"/>
      <c r="I3272" s="320"/>
      <c r="J3272" s="320"/>
      <c r="K3272" s="320"/>
      <c r="L3272" s="320"/>
      <c r="M3272" s="320"/>
      <c r="N3272" s="320"/>
      <c r="O3272" s="320"/>
      <c r="P3272" s="320"/>
      <c r="Q3272" s="320"/>
      <c r="R3272" s="320"/>
      <c r="S3272" s="320"/>
      <c r="T3272" s="320"/>
      <c r="U3272" s="320"/>
      <c r="V3272" s="320"/>
      <c r="W3272" s="22"/>
      <c r="X3272" s="22"/>
      <c r="Y3272" s="22"/>
      <c r="Z3272" s="22"/>
    </row>
    <row r="3273" spans="1:26" ht="15.75">
      <c r="A3273" s="315"/>
      <c r="K3273" s="41"/>
      <c r="U3273" s="22"/>
      <c r="V3273" s="22"/>
      <c r="W3273" s="22"/>
      <c r="X3273" s="22"/>
      <c r="Y3273" s="22"/>
      <c r="Z3273" s="22"/>
    </row>
    <row r="3274" spans="1:26" ht="28.5" customHeight="1">
      <c r="A3274" s="319" t="s">
        <v>806</v>
      </c>
      <c r="B3274" s="320"/>
      <c r="C3274" s="320"/>
      <c r="D3274" s="320"/>
      <c r="E3274" s="320"/>
      <c r="F3274" s="320"/>
      <c r="G3274" s="320"/>
      <c r="H3274" s="320"/>
      <c r="I3274" s="320"/>
      <c r="J3274" s="320"/>
      <c r="K3274" s="320"/>
      <c r="L3274" s="320"/>
      <c r="M3274" s="320"/>
      <c r="N3274" s="320"/>
      <c r="O3274" s="320"/>
      <c r="P3274" s="320"/>
      <c r="Q3274" s="320"/>
      <c r="R3274" s="320"/>
      <c r="S3274" s="320"/>
      <c r="T3274" s="320"/>
      <c r="U3274" s="320"/>
      <c r="V3274" s="320"/>
      <c r="W3274" s="22"/>
      <c r="X3274" s="22"/>
      <c r="Y3274" s="22"/>
      <c r="Z3274" s="22"/>
    </row>
    <row r="3275" spans="1:26" ht="15.75">
      <c r="A3275" s="315"/>
      <c r="K3275" s="41"/>
      <c r="U3275" s="22"/>
      <c r="V3275" s="22"/>
      <c r="W3275" s="22"/>
      <c r="X3275" s="22"/>
      <c r="Y3275" s="22"/>
      <c r="Z3275" s="22"/>
    </row>
    <row r="3276" spans="1:26" ht="30" customHeight="1">
      <c r="A3276" s="321" t="s">
        <v>807</v>
      </c>
      <c r="B3276" s="320"/>
      <c r="C3276" s="320"/>
      <c r="D3276" s="320"/>
      <c r="E3276" s="320"/>
      <c r="F3276" s="320"/>
      <c r="G3276" s="320"/>
      <c r="H3276" s="320"/>
      <c r="I3276" s="320"/>
      <c r="J3276" s="320"/>
      <c r="K3276" s="320"/>
      <c r="L3276" s="320"/>
      <c r="M3276" s="320"/>
      <c r="N3276" s="320"/>
      <c r="O3276" s="320"/>
      <c r="P3276" s="320"/>
      <c r="Q3276" s="320"/>
      <c r="R3276" s="320"/>
      <c r="S3276" s="320"/>
      <c r="T3276" s="320"/>
      <c r="U3276" s="320"/>
      <c r="V3276" s="320"/>
      <c r="W3276" s="22"/>
      <c r="X3276" s="22"/>
      <c r="Y3276" s="22"/>
      <c r="Z3276" s="22"/>
    </row>
    <row r="3277" spans="11:26" ht="15.75">
      <c r="K3277" s="41"/>
      <c r="U3277" s="22"/>
      <c r="V3277" s="22"/>
      <c r="W3277" s="22"/>
      <c r="X3277" s="22"/>
      <c r="Y3277" s="22"/>
      <c r="Z3277" s="22"/>
    </row>
    <row r="3278" spans="11:26" ht="15.75">
      <c r="K3278" s="2"/>
      <c r="U3278" s="22"/>
      <c r="V3278" s="22"/>
      <c r="W3278" s="22"/>
      <c r="X3278" s="22"/>
      <c r="Y3278" s="22"/>
      <c r="Z3278" s="22"/>
    </row>
    <row r="3279" spans="11:26" ht="15.75">
      <c r="K3279" s="2"/>
      <c r="U3279" s="22"/>
      <c r="V3279" s="22"/>
      <c r="W3279" s="22"/>
      <c r="X3279" s="22"/>
      <c r="Y3279" s="22"/>
      <c r="Z3279" s="22"/>
    </row>
    <row r="3280" spans="11:26" ht="15.75">
      <c r="K3280" s="2"/>
      <c r="U3280" s="22"/>
      <c r="V3280" s="22"/>
      <c r="W3280" s="22"/>
      <c r="X3280" s="22"/>
      <c r="Y3280" s="22"/>
      <c r="Z3280" s="22"/>
    </row>
    <row r="3281" spans="11:26" ht="15.75">
      <c r="K3281" s="2"/>
      <c r="U3281" s="22"/>
      <c r="V3281" s="22"/>
      <c r="W3281" s="22"/>
      <c r="X3281" s="22"/>
      <c r="Y3281" s="22"/>
      <c r="Z3281" s="22"/>
    </row>
    <row r="3282" spans="11:26" ht="15.75">
      <c r="K3282" s="2"/>
      <c r="U3282" s="22"/>
      <c r="V3282" s="22"/>
      <c r="W3282" s="22"/>
      <c r="X3282" s="22"/>
      <c r="Y3282" s="22"/>
      <c r="Z3282" s="22"/>
    </row>
    <row r="3283" spans="11:26" ht="15.75">
      <c r="K3283" s="2"/>
      <c r="U3283" s="22"/>
      <c r="V3283" s="22"/>
      <c r="W3283" s="22"/>
      <c r="X3283" s="22"/>
      <c r="Y3283" s="22"/>
      <c r="Z3283" s="22"/>
    </row>
    <row r="3284" spans="11:26" ht="15.75">
      <c r="K3284" s="2"/>
      <c r="U3284" s="22"/>
      <c r="V3284" s="22"/>
      <c r="W3284" s="22"/>
      <c r="X3284" s="22"/>
      <c r="Y3284" s="22"/>
      <c r="Z3284" s="22"/>
    </row>
    <row r="3285" spans="11:26" ht="15.75">
      <c r="K3285" s="2"/>
      <c r="U3285" s="22"/>
      <c r="V3285" s="22"/>
      <c r="W3285" s="22"/>
      <c r="X3285" s="22"/>
      <c r="Y3285" s="22"/>
      <c r="Z3285" s="22"/>
    </row>
    <row r="3286" spans="11:26" ht="15.75">
      <c r="K3286" s="2"/>
      <c r="U3286" s="22"/>
      <c r="V3286" s="22"/>
      <c r="W3286" s="22"/>
      <c r="X3286" s="22"/>
      <c r="Y3286" s="22"/>
      <c r="Z3286" s="22"/>
    </row>
    <row r="3287" spans="11:26" ht="15.75">
      <c r="K3287" s="2"/>
      <c r="U3287" s="22"/>
      <c r="V3287" s="22"/>
      <c r="W3287" s="22"/>
      <c r="X3287" s="22"/>
      <c r="Y3287" s="22"/>
      <c r="Z3287" s="22"/>
    </row>
    <row r="3288" spans="11:26" ht="15.75">
      <c r="K3288" s="2"/>
      <c r="U3288" s="22"/>
      <c r="V3288" s="22"/>
      <c r="W3288" s="22"/>
      <c r="X3288" s="22"/>
      <c r="Y3288" s="22"/>
      <c r="Z3288" s="22"/>
    </row>
    <row r="3289" spans="11:26" ht="15.75">
      <c r="K3289" s="2"/>
      <c r="U3289" s="22"/>
      <c r="V3289" s="22"/>
      <c r="W3289" s="22"/>
      <c r="X3289" s="22"/>
      <c r="Y3289" s="22"/>
      <c r="Z3289" s="22"/>
    </row>
    <row r="3290" spans="11:26" ht="15.75">
      <c r="K3290" s="2"/>
      <c r="U3290" s="22"/>
      <c r="V3290" s="22"/>
      <c r="W3290" s="22"/>
      <c r="X3290" s="22"/>
      <c r="Y3290" s="22"/>
      <c r="Z3290" s="22"/>
    </row>
    <row r="3291" spans="11:26" ht="15.75">
      <c r="K3291" s="2"/>
      <c r="U3291" s="22"/>
      <c r="V3291" s="22"/>
      <c r="W3291" s="22"/>
      <c r="X3291" s="22"/>
      <c r="Y3291" s="22"/>
      <c r="Z3291" s="22"/>
    </row>
    <row r="3292" spans="11:26" ht="15.75">
      <c r="K3292" s="2"/>
      <c r="U3292" s="22"/>
      <c r="V3292" s="22"/>
      <c r="W3292" s="22"/>
      <c r="X3292" s="22"/>
      <c r="Y3292" s="22"/>
      <c r="Z3292" s="22"/>
    </row>
    <row r="3293" spans="11:26" ht="15.75">
      <c r="K3293" s="2"/>
      <c r="U3293" s="22"/>
      <c r="V3293" s="22"/>
      <c r="W3293" s="22"/>
      <c r="X3293" s="22"/>
      <c r="Y3293" s="22"/>
      <c r="Z3293" s="22"/>
    </row>
    <row r="3294" spans="11:26" ht="15.75">
      <c r="K3294" s="2"/>
      <c r="U3294" s="22"/>
      <c r="V3294" s="22"/>
      <c r="W3294" s="22"/>
      <c r="X3294" s="22"/>
      <c r="Y3294" s="22"/>
      <c r="Z3294" s="22"/>
    </row>
    <row r="3295" spans="11:26" ht="15.75">
      <c r="K3295" s="2"/>
      <c r="U3295" s="22"/>
      <c r="V3295" s="22"/>
      <c r="W3295" s="22"/>
      <c r="X3295" s="22"/>
      <c r="Y3295" s="22"/>
      <c r="Z3295" s="22"/>
    </row>
    <row r="3296" spans="11:26" ht="15.75">
      <c r="K3296" s="2"/>
      <c r="U3296" s="22"/>
      <c r="V3296" s="22"/>
      <c r="W3296" s="22"/>
      <c r="X3296" s="22"/>
      <c r="Y3296" s="22"/>
      <c r="Z3296" s="22"/>
    </row>
    <row r="3297" spans="11:26" ht="15.75">
      <c r="K3297" s="2"/>
      <c r="U3297" s="22"/>
      <c r="V3297" s="22"/>
      <c r="W3297" s="22"/>
      <c r="X3297" s="22"/>
      <c r="Y3297" s="22"/>
      <c r="Z3297" s="22"/>
    </row>
    <row r="3298" spans="11:26" ht="15.75">
      <c r="K3298" s="2"/>
      <c r="U3298" s="22"/>
      <c r="V3298" s="22"/>
      <c r="W3298" s="22"/>
      <c r="X3298" s="22"/>
      <c r="Y3298" s="22"/>
      <c r="Z3298" s="22"/>
    </row>
    <row r="3299" spans="11:26" ht="15.75">
      <c r="K3299" s="2"/>
      <c r="U3299" s="22"/>
      <c r="V3299" s="22"/>
      <c r="W3299" s="22"/>
      <c r="X3299" s="22"/>
      <c r="Y3299" s="22"/>
      <c r="Z3299" s="22"/>
    </row>
    <row r="3300" spans="11:26" ht="15.75">
      <c r="K3300" s="2"/>
      <c r="U3300" s="22"/>
      <c r="V3300" s="22"/>
      <c r="W3300" s="22"/>
      <c r="X3300" s="22"/>
      <c r="Y3300" s="22"/>
      <c r="Z3300" s="22"/>
    </row>
    <row r="3301" spans="11:26" ht="15.75">
      <c r="K3301" s="2"/>
      <c r="U3301" s="22"/>
      <c r="V3301" s="22"/>
      <c r="W3301" s="22"/>
      <c r="X3301" s="22"/>
      <c r="Y3301" s="22"/>
      <c r="Z3301" s="22"/>
    </row>
    <row r="3302" spans="11:26" ht="15.75">
      <c r="K3302" s="2"/>
      <c r="U3302" s="22"/>
      <c r="V3302" s="22"/>
      <c r="W3302" s="22"/>
      <c r="X3302" s="22"/>
      <c r="Y3302" s="22"/>
      <c r="Z3302" s="22"/>
    </row>
    <row r="3303" spans="11:26" ht="15.75">
      <c r="K3303" s="2"/>
      <c r="U3303" s="22"/>
      <c r="V3303" s="22"/>
      <c r="W3303" s="22"/>
      <c r="X3303" s="22"/>
      <c r="Y3303" s="22"/>
      <c r="Z3303" s="22"/>
    </row>
    <row r="3304" spans="11:26" ht="15.75">
      <c r="K3304" s="2"/>
      <c r="U3304" s="22"/>
      <c r="V3304" s="22"/>
      <c r="W3304" s="22"/>
      <c r="X3304" s="22"/>
      <c r="Y3304" s="22"/>
      <c r="Z3304" s="22"/>
    </row>
    <row r="3305" spans="11:26" ht="15.75">
      <c r="K3305" s="2"/>
      <c r="U3305" s="22"/>
      <c r="V3305" s="22"/>
      <c r="W3305" s="22"/>
      <c r="X3305" s="22"/>
      <c r="Y3305" s="22"/>
      <c r="Z3305" s="22"/>
    </row>
    <row r="3306" spans="11:26" ht="15.75">
      <c r="K3306" s="2"/>
      <c r="U3306" s="22"/>
      <c r="V3306" s="22"/>
      <c r="W3306" s="22"/>
      <c r="X3306" s="22"/>
      <c r="Y3306" s="22"/>
      <c r="Z3306" s="22"/>
    </row>
    <row r="3307" spans="11:26" ht="15.75">
      <c r="K3307" s="2"/>
      <c r="U3307" s="22"/>
      <c r="V3307" s="22"/>
      <c r="W3307" s="22"/>
      <c r="X3307" s="22"/>
      <c r="Y3307" s="22"/>
      <c r="Z3307" s="22"/>
    </row>
    <row r="3308" spans="11:26" ht="15.75">
      <c r="K3308" s="2"/>
      <c r="U3308" s="22"/>
      <c r="V3308" s="22"/>
      <c r="W3308" s="22"/>
      <c r="X3308" s="22"/>
      <c r="Y3308" s="22"/>
      <c r="Z3308" s="22"/>
    </row>
    <row r="3309" spans="11:26" ht="15.75">
      <c r="K3309" s="2"/>
      <c r="U3309" s="22"/>
      <c r="V3309" s="22"/>
      <c r="W3309" s="22"/>
      <c r="X3309" s="22"/>
      <c r="Y3309" s="22"/>
      <c r="Z3309" s="22"/>
    </row>
    <row r="3310" spans="11:26" ht="15.75">
      <c r="K3310" s="2"/>
      <c r="U3310" s="22"/>
      <c r="V3310" s="22"/>
      <c r="W3310" s="22"/>
      <c r="X3310" s="22"/>
      <c r="Y3310" s="22"/>
      <c r="Z3310" s="22"/>
    </row>
    <row r="3311" spans="11:26" ht="15.75">
      <c r="K3311" s="2"/>
      <c r="U3311" s="22"/>
      <c r="V3311" s="22"/>
      <c r="W3311" s="22"/>
      <c r="X3311" s="22"/>
      <c r="Y3311" s="22"/>
      <c r="Z3311" s="22"/>
    </row>
    <row r="3312" spans="11:26" ht="15.75">
      <c r="K3312" s="2"/>
      <c r="U3312" s="22"/>
      <c r="V3312" s="22"/>
      <c r="W3312" s="22"/>
      <c r="X3312" s="22"/>
      <c r="Y3312" s="22"/>
      <c r="Z3312" s="22"/>
    </row>
    <row r="3313" spans="11:26" ht="15.75">
      <c r="K3313" s="2"/>
      <c r="U3313" s="22"/>
      <c r="V3313" s="22"/>
      <c r="W3313" s="22"/>
      <c r="X3313" s="22"/>
      <c r="Y3313" s="22"/>
      <c r="Z3313" s="22"/>
    </row>
    <row r="3314" spans="11:26" ht="15.75">
      <c r="K3314" s="2"/>
      <c r="U3314" s="22"/>
      <c r="V3314" s="22"/>
      <c r="W3314" s="22"/>
      <c r="X3314" s="22"/>
      <c r="Y3314" s="22"/>
      <c r="Z3314" s="22"/>
    </row>
    <row r="3315" spans="11:26" ht="15.75">
      <c r="K3315" s="2"/>
      <c r="U3315" s="22"/>
      <c r="V3315" s="22"/>
      <c r="W3315" s="22"/>
      <c r="X3315" s="22"/>
      <c r="Y3315" s="22"/>
      <c r="Z3315" s="22"/>
    </row>
    <row r="3316" spans="11:26" ht="15.75">
      <c r="K3316" s="2"/>
      <c r="U3316" s="22"/>
      <c r="V3316" s="22"/>
      <c r="W3316" s="22"/>
      <c r="X3316" s="22"/>
      <c r="Y3316" s="22"/>
      <c r="Z3316" s="22"/>
    </row>
    <row r="3317" spans="11:26" ht="15.75">
      <c r="K3317" s="2"/>
      <c r="U3317" s="22"/>
      <c r="V3317" s="22"/>
      <c r="W3317" s="22"/>
      <c r="X3317" s="22"/>
      <c r="Y3317" s="22"/>
      <c r="Z3317" s="22"/>
    </row>
    <row r="3318" spans="11:26" ht="15.75">
      <c r="K3318" s="2"/>
      <c r="U3318" s="22"/>
      <c r="V3318" s="22"/>
      <c r="W3318" s="22"/>
      <c r="X3318" s="22"/>
      <c r="Y3318" s="22"/>
      <c r="Z3318" s="22"/>
    </row>
    <row r="3319" spans="11:26" ht="15.75">
      <c r="K3319" s="2"/>
      <c r="U3319" s="22"/>
      <c r="V3319" s="22"/>
      <c r="W3319" s="22"/>
      <c r="X3319" s="22"/>
      <c r="Y3319" s="22"/>
      <c r="Z3319" s="22"/>
    </row>
    <row r="3320" spans="11:26" ht="15.75">
      <c r="K3320" s="2"/>
      <c r="U3320" s="22"/>
      <c r="V3320" s="22"/>
      <c r="W3320" s="22"/>
      <c r="X3320" s="22"/>
      <c r="Y3320" s="22"/>
      <c r="Z3320" s="22"/>
    </row>
    <row r="3321" spans="11:26" ht="15.75">
      <c r="K3321" s="2"/>
      <c r="U3321" s="22"/>
      <c r="V3321" s="22"/>
      <c r="W3321" s="22"/>
      <c r="X3321" s="22"/>
      <c r="Y3321" s="22"/>
      <c r="Z3321" s="22"/>
    </row>
    <row r="3322" spans="11:26" ht="15.75">
      <c r="K3322" s="2"/>
      <c r="U3322" s="22"/>
      <c r="V3322" s="22"/>
      <c r="W3322" s="22"/>
      <c r="X3322" s="22"/>
      <c r="Y3322" s="22"/>
      <c r="Z3322" s="22"/>
    </row>
    <row r="3323" spans="11:26" ht="15.75">
      <c r="K3323" s="2"/>
      <c r="U3323" s="22"/>
      <c r="V3323" s="22"/>
      <c r="W3323" s="22"/>
      <c r="X3323" s="22"/>
      <c r="Y3323" s="22"/>
      <c r="Z3323" s="22"/>
    </row>
    <row r="3324" spans="11:26" ht="15.75">
      <c r="K3324" s="2"/>
      <c r="U3324" s="22"/>
      <c r="V3324" s="22"/>
      <c r="W3324" s="22"/>
      <c r="X3324" s="22"/>
      <c r="Y3324" s="22"/>
      <c r="Z3324" s="22"/>
    </row>
    <row r="3325" spans="11:26" ht="15.75">
      <c r="K3325" s="2"/>
      <c r="U3325" s="22"/>
      <c r="V3325" s="22"/>
      <c r="W3325" s="22"/>
      <c r="X3325" s="22"/>
      <c r="Y3325" s="22"/>
      <c r="Z3325" s="22"/>
    </row>
    <row r="3326" spans="11:26" ht="15.75">
      <c r="K3326" s="2"/>
      <c r="U3326" s="22"/>
      <c r="V3326" s="22"/>
      <c r="W3326" s="22"/>
      <c r="X3326" s="22"/>
      <c r="Y3326" s="22"/>
      <c r="Z3326" s="22"/>
    </row>
    <row r="3327" spans="11:26" ht="15.75">
      <c r="K3327" s="2"/>
      <c r="U3327" s="22"/>
      <c r="V3327" s="22"/>
      <c r="W3327" s="22"/>
      <c r="X3327" s="22"/>
      <c r="Y3327" s="22"/>
      <c r="Z3327" s="22"/>
    </row>
    <row r="3328" spans="21:26" ht="15.75">
      <c r="U3328" s="2"/>
      <c r="V3328" s="2"/>
      <c r="W3328" s="2"/>
      <c r="X3328" s="2"/>
      <c r="Y3328" s="2"/>
      <c r="Z3328" s="2"/>
    </row>
    <row r="3329" spans="21:26" ht="15.75">
      <c r="U3329" s="2"/>
      <c r="V3329" s="2"/>
      <c r="W3329" s="2"/>
      <c r="X3329" s="2"/>
      <c r="Y3329" s="2"/>
      <c r="Z3329" s="2"/>
    </row>
    <row r="3330" spans="21:26" ht="15.75">
      <c r="U3330" s="2"/>
      <c r="V3330" s="2"/>
      <c r="W3330" s="2"/>
      <c r="X3330" s="2"/>
      <c r="Y3330" s="2"/>
      <c r="Z3330" s="2"/>
    </row>
    <row r="3331" spans="21:26" ht="15.75">
      <c r="U3331" s="2"/>
      <c r="V3331" s="2"/>
      <c r="W3331" s="2"/>
      <c r="X3331" s="2"/>
      <c r="Y3331" s="2"/>
      <c r="Z3331" s="2"/>
    </row>
    <row r="3332" spans="21:26" ht="15.75">
      <c r="U3332" s="2"/>
      <c r="V3332" s="2"/>
      <c r="W3332" s="2"/>
      <c r="X3332" s="2"/>
      <c r="Y3332" s="2"/>
      <c r="Z3332" s="2"/>
    </row>
    <row r="3333" spans="21:26" ht="15.75">
      <c r="U3333" s="2"/>
      <c r="V3333" s="2"/>
      <c r="W3333" s="2"/>
      <c r="X3333" s="2"/>
      <c r="Y3333" s="2"/>
      <c r="Z3333" s="2"/>
    </row>
    <row r="3334" spans="21:26" ht="15.75">
      <c r="U3334" s="2"/>
      <c r="V3334" s="2"/>
      <c r="W3334" s="2"/>
      <c r="X3334" s="2"/>
      <c r="Y3334" s="2"/>
      <c r="Z3334" s="2"/>
    </row>
    <row r="3335" spans="21:26" ht="15.75">
      <c r="U3335" s="2"/>
      <c r="V3335" s="2"/>
      <c r="W3335" s="2"/>
      <c r="X3335" s="2"/>
      <c r="Y3335" s="2"/>
      <c r="Z3335" s="2"/>
    </row>
    <row r="3336" spans="21:26" ht="15.75">
      <c r="U3336" s="2"/>
      <c r="V3336" s="2"/>
      <c r="W3336" s="2"/>
      <c r="X3336" s="2"/>
      <c r="Y3336" s="2"/>
      <c r="Z3336" s="2"/>
    </row>
    <row r="3337" spans="21:26" ht="15.75">
      <c r="U3337" s="2"/>
      <c r="V3337" s="2"/>
      <c r="W3337" s="2"/>
      <c r="X3337" s="2"/>
      <c r="Y3337" s="2"/>
      <c r="Z3337" s="2"/>
    </row>
    <row r="3338" spans="21:26" ht="15.75">
      <c r="U3338" s="2"/>
      <c r="V3338" s="2"/>
      <c r="W3338" s="2"/>
      <c r="X3338" s="2"/>
      <c r="Y3338" s="2"/>
      <c r="Z3338" s="2"/>
    </row>
    <row r="3339" spans="21:26" ht="15.75">
      <c r="U3339" s="2"/>
      <c r="V3339" s="2"/>
      <c r="W3339" s="2"/>
      <c r="X3339" s="2"/>
      <c r="Y3339" s="2"/>
      <c r="Z3339" s="2"/>
    </row>
    <row r="3340" spans="21:26" ht="15.75">
      <c r="U3340" s="2"/>
      <c r="V3340" s="2"/>
      <c r="W3340" s="2"/>
      <c r="X3340" s="2"/>
      <c r="Y3340" s="2"/>
      <c r="Z3340" s="2"/>
    </row>
    <row r="3341" spans="21:26" ht="15.75">
      <c r="U3341" s="2"/>
      <c r="V3341" s="2"/>
      <c r="W3341" s="2"/>
      <c r="X3341" s="2"/>
      <c r="Y3341" s="2"/>
      <c r="Z3341" s="2"/>
    </row>
    <row r="3342" spans="21:26" ht="15.75">
      <c r="U3342" s="2"/>
      <c r="V3342" s="2"/>
      <c r="W3342" s="2"/>
      <c r="X3342" s="2"/>
      <c r="Y3342" s="2"/>
      <c r="Z3342" s="2"/>
    </row>
    <row r="3343" spans="21:26" ht="15.75">
      <c r="U3343" s="2"/>
      <c r="V3343" s="2"/>
      <c r="W3343" s="2"/>
      <c r="X3343" s="2"/>
      <c r="Y3343" s="2"/>
      <c r="Z3343" s="2"/>
    </row>
    <row r="3344" spans="21:26" ht="15.75">
      <c r="U3344" s="2"/>
      <c r="V3344" s="2"/>
      <c r="W3344" s="2"/>
      <c r="X3344" s="2"/>
      <c r="Y3344" s="2"/>
      <c r="Z3344" s="2"/>
    </row>
    <row r="3345" spans="21:26" ht="15.75">
      <c r="U3345" s="2"/>
      <c r="V3345" s="2"/>
      <c r="W3345" s="2"/>
      <c r="X3345" s="2"/>
      <c r="Y3345" s="2"/>
      <c r="Z3345" s="2"/>
    </row>
    <row r="3346" spans="21:26" ht="15.75">
      <c r="U3346" s="2"/>
      <c r="V3346" s="2"/>
      <c r="W3346" s="2"/>
      <c r="X3346" s="2"/>
      <c r="Y3346" s="2"/>
      <c r="Z3346" s="2"/>
    </row>
    <row r="3347" spans="21:26" ht="15.75">
      <c r="U3347" s="2"/>
      <c r="V3347" s="2"/>
      <c r="W3347" s="2"/>
      <c r="X3347" s="2"/>
      <c r="Y3347" s="2"/>
      <c r="Z3347" s="2"/>
    </row>
    <row r="3348" spans="21:26" ht="15.75">
      <c r="U3348" s="2"/>
      <c r="V3348" s="2"/>
      <c r="W3348" s="2"/>
      <c r="X3348" s="2"/>
      <c r="Y3348" s="2"/>
      <c r="Z3348" s="2"/>
    </row>
    <row r="3349" spans="21:26" ht="15.75">
      <c r="U3349" s="2"/>
      <c r="V3349" s="2"/>
      <c r="W3349" s="2"/>
      <c r="X3349" s="2"/>
      <c r="Y3349" s="2"/>
      <c r="Z3349" s="2"/>
    </row>
    <row r="3350" spans="21:26" ht="15.75">
      <c r="U3350" s="2"/>
      <c r="V3350" s="2"/>
      <c r="W3350" s="2"/>
      <c r="X3350" s="2"/>
      <c r="Y3350" s="2"/>
      <c r="Z3350" s="2"/>
    </row>
    <row r="3351" spans="21:26" ht="15.75">
      <c r="U3351" s="2"/>
      <c r="V3351" s="2"/>
      <c r="W3351" s="2"/>
      <c r="X3351" s="2"/>
      <c r="Y3351" s="2"/>
      <c r="Z3351" s="2"/>
    </row>
    <row r="3352" spans="21:26" ht="15.75">
      <c r="U3352" s="2"/>
      <c r="V3352" s="2"/>
      <c r="W3352" s="2"/>
      <c r="X3352" s="2"/>
      <c r="Y3352" s="2"/>
      <c r="Z3352" s="2"/>
    </row>
    <row r="3353" spans="21:26" ht="15.75">
      <c r="U3353" s="2"/>
      <c r="V3353" s="2"/>
      <c r="W3353" s="2"/>
      <c r="X3353" s="2"/>
      <c r="Y3353" s="2"/>
      <c r="Z3353" s="2"/>
    </row>
    <row r="3354" spans="21:26" ht="15.75">
      <c r="U3354" s="2"/>
      <c r="V3354" s="2"/>
      <c r="W3354" s="2"/>
      <c r="X3354" s="2"/>
      <c r="Y3354" s="2"/>
      <c r="Z3354" s="2"/>
    </row>
    <row r="3355" spans="21:26" ht="15.75">
      <c r="U3355" s="2"/>
      <c r="V3355" s="2"/>
      <c r="W3355" s="2"/>
      <c r="X3355" s="2"/>
      <c r="Y3355" s="2"/>
      <c r="Z3355" s="2"/>
    </row>
    <row r="3356" spans="21:26" ht="15.75">
      <c r="U3356" s="2"/>
      <c r="V3356" s="2"/>
      <c r="W3356" s="2"/>
      <c r="X3356" s="2"/>
      <c r="Y3356" s="2"/>
      <c r="Z3356" s="2"/>
    </row>
    <row r="3357" spans="21:26" ht="15.75">
      <c r="U3357" s="2"/>
      <c r="V3357" s="2"/>
      <c r="W3357" s="2"/>
      <c r="X3357" s="2"/>
      <c r="Y3357" s="2"/>
      <c r="Z3357" s="2"/>
    </row>
    <row r="3358" spans="21:26" ht="15.75">
      <c r="U3358" s="2"/>
      <c r="V3358" s="2"/>
      <c r="W3358" s="2"/>
      <c r="X3358" s="2"/>
      <c r="Y3358" s="2"/>
      <c r="Z3358" s="2"/>
    </row>
    <row r="3359" spans="21:26" ht="15.75">
      <c r="U3359" s="2"/>
      <c r="V3359" s="2"/>
      <c r="W3359" s="2"/>
      <c r="X3359" s="2"/>
      <c r="Y3359" s="2"/>
      <c r="Z3359" s="2"/>
    </row>
    <row r="3360" spans="21:26" ht="15.75">
      <c r="U3360" s="2"/>
      <c r="V3360" s="2"/>
      <c r="W3360" s="2"/>
      <c r="X3360" s="2"/>
      <c r="Y3360" s="2"/>
      <c r="Z3360" s="2"/>
    </row>
    <row r="3361" spans="21:26" ht="15.75">
      <c r="U3361" s="2"/>
      <c r="V3361" s="2"/>
      <c r="W3361" s="2"/>
      <c r="X3361" s="2"/>
      <c r="Y3361" s="2"/>
      <c r="Z3361" s="2"/>
    </row>
    <row r="3362" spans="21:26" ht="15.75">
      <c r="U3362" s="2"/>
      <c r="V3362" s="2"/>
      <c r="W3362" s="2"/>
      <c r="X3362" s="2"/>
      <c r="Y3362" s="2"/>
      <c r="Z3362" s="2"/>
    </row>
    <row r="3363" spans="21:26" ht="15.75">
      <c r="U3363" s="2"/>
      <c r="V3363" s="2"/>
      <c r="W3363" s="2"/>
      <c r="X3363" s="2"/>
      <c r="Y3363" s="2"/>
      <c r="Z3363" s="2"/>
    </row>
    <row r="3364" spans="21:26" ht="15.75">
      <c r="U3364" s="2"/>
      <c r="V3364" s="2"/>
      <c r="W3364" s="2"/>
      <c r="X3364" s="2"/>
      <c r="Y3364" s="2"/>
      <c r="Z3364" s="2"/>
    </row>
    <row r="3365" spans="21:26" ht="15.75">
      <c r="U3365" s="2"/>
      <c r="V3365" s="2"/>
      <c r="W3365" s="2"/>
      <c r="X3365" s="2"/>
      <c r="Y3365" s="2"/>
      <c r="Z3365" s="2"/>
    </row>
    <row r="3366" spans="21:26" ht="15.75">
      <c r="U3366" s="2"/>
      <c r="V3366" s="2"/>
      <c r="W3366" s="2"/>
      <c r="X3366" s="2"/>
      <c r="Y3366" s="2"/>
      <c r="Z3366" s="2"/>
    </row>
    <row r="3367" spans="21:26" ht="15.75">
      <c r="U3367" s="2"/>
      <c r="V3367" s="2"/>
      <c r="W3367" s="2"/>
      <c r="X3367" s="2"/>
      <c r="Y3367" s="2"/>
      <c r="Z3367" s="2"/>
    </row>
    <row r="3368" spans="21:26" ht="15.75">
      <c r="U3368" s="2"/>
      <c r="V3368" s="2"/>
      <c r="W3368" s="2"/>
      <c r="X3368" s="2"/>
      <c r="Y3368" s="2"/>
      <c r="Z3368" s="2"/>
    </row>
    <row r="3369" spans="21:26" ht="15.75">
      <c r="U3369" s="2"/>
      <c r="V3369" s="2"/>
      <c r="W3369" s="2"/>
      <c r="X3369" s="2"/>
      <c r="Y3369" s="2"/>
      <c r="Z3369" s="2"/>
    </row>
    <row r="3370" spans="21:26" ht="15.75">
      <c r="U3370" s="2"/>
      <c r="V3370" s="2"/>
      <c r="W3370" s="2"/>
      <c r="X3370" s="2"/>
      <c r="Y3370" s="2"/>
      <c r="Z3370" s="2"/>
    </row>
    <row r="3371" spans="21:26" ht="15.75">
      <c r="U3371" s="2"/>
      <c r="V3371" s="2"/>
      <c r="W3371" s="2"/>
      <c r="X3371" s="2"/>
      <c r="Y3371" s="2"/>
      <c r="Z3371" s="2"/>
    </row>
    <row r="3372" spans="21:26" ht="15.75">
      <c r="U3372" s="2"/>
      <c r="V3372" s="2"/>
      <c r="W3372" s="2"/>
      <c r="X3372" s="2"/>
      <c r="Y3372" s="2"/>
      <c r="Z3372" s="2"/>
    </row>
    <row r="3373" spans="21:26" ht="15.75">
      <c r="U3373" s="2"/>
      <c r="V3373" s="2"/>
      <c r="W3373" s="2"/>
      <c r="X3373" s="2"/>
      <c r="Y3373" s="2"/>
      <c r="Z3373" s="2"/>
    </row>
    <row r="3374" spans="21:26" ht="15.75">
      <c r="U3374" s="2"/>
      <c r="V3374" s="2"/>
      <c r="W3374" s="2"/>
      <c r="X3374" s="2"/>
      <c r="Y3374" s="2"/>
      <c r="Z3374" s="2"/>
    </row>
    <row r="3375" spans="21:26" ht="15.75">
      <c r="U3375" s="2"/>
      <c r="V3375" s="2"/>
      <c r="W3375" s="2"/>
      <c r="X3375" s="2"/>
      <c r="Y3375" s="2"/>
      <c r="Z3375" s="2"/>
    </row>
    <row r="3376" spans="21:26" ht="15.75">
      <c r="U3376" s="2"/>
      <c r="V3376" s="2"/>
      <c r="W3376" s="2"/>
      <c r="X3376" s="2"/>
      <c r="Y3376" s="2"/>
      <c r="Z3376" s="2"/>
    </row>
    <row r="3377" spans="21:26" ht="15.75">
      <c r="U3377" s="2"/>
      <c r="V3377" s="2"/>
      <c r="W3377" s="2"/>
      <c r="X3377" s="2"/>
      <c r="Y3377" s="2"/>
      <c r="Z3377" s="2"/>
    </row>
    <row r="3378" spans="21:26" ht="15.75">
      <c r="U3378" s="2"/>
      <c r="V3378" s="2"/>
      <c r="W3378" s="2"/>
      <c r="X3378" s="2"/>
      <c r="Y3378" s="2"/>
      <c r="Z3378" s="2"/>
    </row>
    <row r="3379" spans="21:26" ht="15.75">
      <c r="U3379" s="2"/>
      <c r="V3379" s="2"/>
      <c r="W3379" s="2"/>
      <c r="X3379" s="2"/>
      <c r="Y3379" s="2"/>
      <c r="Z3379" s="2"/>
    </row>
    <row r="3380" spans="21:26" ht="15.75">
      <c r="U3380" s="2"/>
      <c r="V3380" s="2"/>
      <c r="W3380" s="2"/>
      <c r="X3380" s="2"/>
      <c r="Y3380" s="2"/>
      <c r="Z3380" s="2"/>
    </row>
    <row r="3381" spans="21:26" ht="15.75">
      <c r="U3381" s="2"/>
      <c r="V3381" s="2"/>
      <c r="W3381" s="2"/>
      <c r="X3381" s="2"/>
      <c r="Y3381" s="2"/>
      <c r="Z3381" s="2"/>
    </row>
    <row r="3382" spans="21:26" ht="15.75">
      <c r="U3382" s="2"/>
      <c r="V3382" s="2"/>
      <c r="W3382" s="2"/>
      <c r="X3382" s="2"/>
      <c r="Y3382" s="2"/>
      <c r="Z3382" s="2"/>
    </row>
    <row r="3383" spans="21:26" ht="15.75">
      <c r="U3383" s="2"/>
      <c r="V3383" s="2"/>
      <c r="W3383" s="2"/>
      <c r="X3383" s="2"/>
      <c r="Y3383" s="2"/>
      <c r="Z3383" s="2"/>
    </row>
    <row r="3384" spans="21:26" ht="15.75">
      <c r="U3384" s="2"/>
      <c r="V3384" s="2"/>
      <c r="W3384" s="2"/>
      <c r="X3384" s="2"/>
      <c r="Y3384" s="2"/>
      <c r="Z3384" s="2"/>
    </row>
    <row r="3385" spans="21:26" ht="15.75">
      <c r="U3385" s="2"/>
      <c r="V3385" s="2"/>
      <c r="W3385" s="2"/>
      <c r="X3385" s="2"/>
      <c r="Y3385" s="2"/>
      <c r="Z3385" s="2"/>
    </row>
    <row r="3386" spans="21:26" ht="15.75">
      <c r="U3386" s="2"/>
      <c r="V3386" s="2"/>
      <c r="W3386" s="2"/>
      <c r="X3386" s="2"/>
      <c r="Y3386" s="2"/>
      <c r="Z3386" s="2"/>
    </row>
    <row r="3387" spans="21:26" ht="15.75">
      <c r="U3387" s="2"/>
      <c r="V3387" s="2"/>
      <c r="W3387" s="2"/>
      <c r="X3387" s="2"/>
      <c r="Y3387" s="2"/>
      <c r="Z3387" s="2"/>
    </row>
    <row r="3388" spans="21:26" ht="15.75">
      <c r="U3388" s="2"/>
      <c r="V3388" s="2"/>
      <c r="W3388" s="2"/>
      <c r="X3388" s="2"/>
      <c r="Y3388" s="2"/>
      <c r="Z3388" s="2"/>
    </row>
    <row r="3389" spans="21:26" ht="15.75">
      <c r="U3389" s="2"/>
      <c r="V3389" s="2"/>
      <c r="W3389" s="2"/>
      <c r="X3389" s="2"/>
      <c r="Y3389" s="2"/>
      <c r="Z3389" s="2"/>
    </row>
    <row r="3390" spans="21:26" ht="15.75">
      <c r="U3390" s="2"/>
      <c r="V3390" s="2"/>
      <c r="W3390" s="2"/>
      <c r="X3390" s="2"/>
      <c r="Y3390" s="2"/>
      <c r="Z3390" s="2"/>
    </row>
    <row r="3391" spans="21:26" ht="15.75">
      <c r="U3391" s="2"/>
      <c r="V3391" s="2"/>
      <c r="W3391" s="2"/>
      <c r="X3391" s="2"/>
      <c r="Y3391" s="2"/>
      <c r="Z3391" s="2"/>
    </row>
    <row r="3392" spans="21:26" ht="15.75">
      <c r="U3392" s="2"/>
      <c r="V3392" s="2"/>
      <c r="W3392" s="2"/>
      <c r="X3392" s="2"/>
      <c r="Y3392" s="2"/>
      <c r="Z3392" s="2"/>
    </row>
    <row r="3393" spans="21:26" ht="15.75">
      <c r="U3393" s="2"/>
      <c r="V3393" s="2"/>
      <c r="W3393" s="2"/>
      <c r="X3393" s="2"/>
      <c r="Y3393" s="2"/>
      <c r="Z3393" s="2"/>
    </row>
    <row r="3394" spans="21:26" ht="15.75">
      <c r="U3394" s="2"/>
      <c r="V3394" s="2"/>
      <c r="W3394" s="2"/>
      <c r="X3394" s="2"/>
      <c r="Y3394" s="2"/>
      <c r="Z3394" s="2"/>
    </row>
    <row r="3395" spans="21:26" ht="15.75">
      <c r="U3395" s="2"/>
      <c r="V3395" s="2"/>
      <c r="W3395" s="2"/>
      <c r="X3395" s="2"/>
      <c r="Y3395" s="2"/>
      <c r="Z3395" s="2"/>
    </row>
    <row r="3396" spans="21:26" ht="15.75">
      <c r="U3396" s="2"/>
      <c r="V3396" s="2"/>
      <c r="W3396" s="2"/>
      <c r="X3396" s="2"/>
      <c r="Y3396" s="2"/>
      <c r="Z3396" s="2"/>
    </row>
    <row r="3397" spans="21:26" ht="15.75">
      <c r="U3397" s="2"/>
      <c r="V3397" s="2"/>
      <c r="W3397" s="2"/>
      <c r="X3397" s="2"/>
      <c r="Y3397" s="2"/>
      <c r="Z3397" s="2"/>
    </row>
    <row r="3398" spans="21:26" ht="15.75">
      <c r="U3398" s="2"/>
      <c r="V3398" s="2"/>
      <c r="W3398" s="2"/>
      <c r="X3398" s="2"/>
      <c r="Y3398" s="2"/>
      <c r="Z3398" s="2"/>
    </row>
    <row r="3399" spans="21:26" ht="15.75">
      <c r="U3399" s="2"/>
      <c r="V3399" s="2"/>
      <c r="W3399" s="2"/>
      <c r="X3399" s="2"/>
      <c r="Y3399" s="2"/>
      <c r="Z3399" s="2"/>
    </row>
    <row r="3400" spans="21:26" ht="15.75">
      <c r="U3400" s="2"/>
      <c r="V3400" s="2"/>
      <c r="W3400" s="2"/>
      <c r="X3400" s="2"/>
      <c r="Y3400" s="2"/>
      <c r="Z3400" s="2"/>
    </row>
    <row r="3401" spans="21:26" ht="15.75">
      <c r="U3401" s="2"/>
      <c r="V3401" s="2"/>
      <c r="W3401" s="2"/>
      <c r="X3401" s="2"/>
      <c r="Y3401" s="2"/>
      <c r="Z3401" s="2"/>
    </row>
    <row r="3402" spans="21:26" ht="15.75">
      <c r="U3402" s="2"/>
      <c r="V3402" s="2"/>
      <c r="W3402" s="2"/>
      <c r="X3402" s="2"/>
      <c r="Y3402" s="2"/>
      <c r="Z3402" s="2"/>
    </row>
    <row r="3403" spans="21:26" ht="15.75">
      <c r="U3403" s="2"/>
      <c r="V3403" s="2"/>
      <c r="W3403" s="2"/>
      <c r="X3403" s="2"/>
      <c r="Y3403" s="2"/>
      <c r="Z3403" s="2"/>
    </row>
    <row r="3404" spans="21:26" ht="15.75">
      <c r="U3404" s="2"/>
      <c r="V3404" s="2"/>
      <c r="W3404" s="2"/>
      <c r="X3404" s="2"/>
      <c r="Y3404" s="2"/>
      <c r="Z3404" s="2"/>
    </row>
    <row r="3405" spans="21:26" ht="15.75">
      <c r="U3405" s="2"/>
      <c r="V3405" s="2"/>
      <c r="W3405" s="2"/>
      <c r="X3405" s="2"/>
      <c r="Y3405" s="2"/>
      <c r="Z3405" s="2"/>
    </row>
    <row r="3406" spans="21:26" ht="15.75">
      <c r="U3406" s="2"/>
      <c r="V3406" s="2"/>
      <c r="W3406" s="2"/>
      <c r="X3406" s="2"/>
      <c r="Y3406" s="2"/>
      <c r="Z3406" s="2"/>
    </row>
    <row r="3407" spans="21:26" ht="15.75">
      <c r="U3407" s="2"/>
      <c r="V3407" s="2"/>
      <c r="W3407" s="2"/>
      <c r="X3407" s="2"/>
      <c r="Y3407" s="2"/>
      <c r="Z3407" s="2"/>
    </row>
    <row r="3408" spans="21:26" ht="15.75">
      <c r="U3408" s="2"/>
      <c r="V3408" s="2"/>
      <c r="W3408" s="2"/>
      <c r="X3408" s="2"/>
      <c r="Y3408" s="2"/>
      <c r="Z3408" s="2"/>
    </row>
    <row r="3409" spans="21:26" ht="15.75">
      <c r="U3409" s="2"/>
      <c r="V3409" s="2"/>
      <c r="W3409" s="2"/>
      <c r="X3409" s="2"/>
      <c r="Y3409" s="2"/>
      <c r="Z3409" s="2"/>
    </row>
    <row r="3410" spans="21:26" ht="15.75">
      <c r="U3410" s="2"/>
      <c r="V3410" s="2"/>
      <c r="W3410" s="2"/>
      <c r="X3410" s="2"/>
      <c r="Y3410" s="2"/>
      <c r="Z3410" s="2"/>
    </row>
    <row r="3411" spans="21:26" ht="15.75">
      <c r="U3411" s="2"/>
      <c r="V3411" s="2"/>
      <c r="W3411" s="2"/>
      <c r="X3411" s="2"/>
      <c r="Y3411" s="2"/>
      <c r="Z3411" s="2"/>
    </row>
    <row r="3412" spans="21:26" ht="15.75">
      <c r="U3412" s="2"/>
      <c r="V3412" s="2"/>
      <c r="W3412" s="2"/>
      <c r="X3412" s="2"/>
      <c r="Y3412" s="2"/>
      <c r="Z3412" s="2"/>
    </row>
    <row r="3413" spans="21:26" ht="15.75">
      <c r="U3413" s="2"/>
      <c r="V3413" s="2"/>
      <c r="W3413" s="2"/>
      <c r="X3413" s="2"/>
      <c r="Y3413" s="2"/>
      <c r="Z3413" s="2"/>
    </row>
    <row r="3414" spans="21:26" ht="15.75">
      <c r="U3414" s="2"/>
      <c r="V3414" s="2"/>
      <c r="W3414" s="2"/>
      <c r="X3414" s="2"/>
      <c r="Y3414" s="2"/>
      <c r="Z3414" s="2"/>
    </row>
    <row r="3415" spans="21:26" ht="15.75">
      <c r="U3415" s="2"/>
      <c r="V3415" s="2"/>
      <c r="W3415" s="2"/>
      <c r="X3415" s="2"/>
      <c r="Y3415" s="2"/>
      <c r="Z3415" s="2"/>
    </row>
    <row r="3416" spans="21:26" ht="15.75">
      <c r="U3416" s="2"/>
      <c r="V3416" s="2"/>
      <c r="W3416" s="2"/>
      <c r="X3416" s="2"/>
      <c r="Y3416" s="2"/>
      <c r="Z3416" s="2"/>
    </row>
    <row r="3417" spans="21:26" ht="15.75">
      <c r="U3417" s="2"/>
      <c r="V3417" s="2"/>
      <c r="W3417" s="2"/>
      <c r="X3417" s="2"/>
      <c r="Y3417" s="2"/>
      <c r="Z3417" s="2"/>
    </row>
    <row r="3418" spans="21:26" ht="15.75">
      <c r="U3418" s="2"/>
      <c r="V3418" s="2"/>
      <c r="W3418" s="2"/>
      <c r="X3418" s="2"/>
      <c r="Y3418" s="2"/>
      <c r="Z3418" s="2"/>
    </row>
    <row r="3419" spans="21:26" ht="15.75">
      <c r="U3419" s="2"/>
      <c r="V3419" s="2"/>
      <c r="W3419" s="2"/>
      <c r="X3419" s="2"/>
      <c r="Y3419" s="2"/>
      <c r="Z3419" s="2"/>
    </row>
    <row r="3420" spans="21:26" ht="15.75">
      <c r="U3420" s="2"/>
      <c r="V3420" s="2"/>
      <c r="W3420" s="2"/>
      <c r="X3420" s="2"/>
      <c r="Y3420" s="2"/>
      <c r="Z3420" s="2"/>
    </row>
    <row r="3421" spans="21:26" ht="15.75">
      <c r="U3421" s="2"/>
      <c r="V3421" s="2"/>
      <c r="W3421" s="2"/>
      <c r="X3421" s="2"/>
      <c r="Y3421" s="2"/>
      <c r="Z3421" s="2"/>
    </row>
    <row r="3422" spans="21:26" ht="15.75">
      <c r="U3422" s="2"/>
      <c r="V3422" s="2"/>
      <c r="W3422" s="2"/>
      <c r="X3422" s="2"/>
      <c r="Y3422" s="2"/>
      <c r="Z3422" s="2"/>
    </row>
    <row r="3423" spans="21:26" ht="15.75">
      <c r="U3423" s="2"/>
      <c r="V3423" s="2"/>
      <c r="W3423" s="2"/>
      <c r="X3423" s="2"/>
      <c r="Y3423" s="2"/>
      <c r="Z3423" s="2"/>
    </row>
    <row r="3424" spans="21:26" ht="15.75">
      <c r="U3424" s="2"/>
      <c r="V3424" s="2"/>
      <c r="W3424" s="2"/>
      <c r="X3424" s="2"/>
      <c r="Y3424" s="2"/>
      <c r="Z3424" s="2"/>
    </row>
    <row r="3425" spans="21:26" ht="15.75">
      <c r="U3425" s="2"/>
      <c r="V3425" s="2"/>
      <c r="W3425" s="2"/>
      <c r="X3425" s="2"/>
      <c r="Y3425" s="2"/>
      <c r="Z3425" s="2"/>
    </row>
    <row r="3426" spans="21:26" ht="15.75">
      <c r="U3426" s="2"/>
      <c r="V3426" s="2"/>
      <c r="W3426" s="2"/>
      <c r="X3426" s="2"/>
      <c r="Y3426" s="2"/>
      <c r="Z3426" s="2"/>
    </row>
    <row r="3427" spans="21:26" ht="15.75">
      <c r="U3427" s="2"/>
      <c r="V3427" s="2"/>
      <c r="W3427" s="2"/>
      <c r="X3427" s="2"/>
      <c r="Y3427" s="2"/>
      <c r="Z3427" s="2"/>
    </row>
    <row r="3428" spans="21:26" ht="15.75">
      <c r="U3428" s="2"/>
      <c r="V3428" s="2"/>
      <c r="W3428" s="2"/>
      <c r="X3428" s="2"/>
      <c r="Y3428" s="2"/>
      <c r="Z3428" s="2"/>
    </row>
    <row r="3429" spans="21:26" ht="15.75">
      <c r="U3429" s="2"/>
      <c r="V3429" s="2"/>
      <c r="W3429" s="2"/>
      <c r="X3429" s="2"/>
      <c r="Y3429" s="2"/>
      <c r="Z3429" s="2"/>
    </row>
    <row r="3430" spans="21:26" ht="15.75">
      <c r="U3430" s="2"/>
      <c r="V3430" s="2"/>
      <c r="W3430" s="2"/>
      <c r="X3430" s="2"/>
      <c r="Y3430" s="2"/>
      <c r="Z3430" s="2"/>
    </row>
    <row r="3431" spans="21:26" ht="15.75">
      <c r="U3431" s="2"/>
      <c r="V3431" s="2"/>
      <c r="W3431" s="2"/>
      <c r="X3431" s="2"/>
      <c r="Y3431" s="2"/>
      <c r="Z3431" s="2"/>
    </row>
    <row r="3432" spans="21:26" ht="15.75">
      <c r="U3432" s="2"/>
      <c r="V3432" s="2"/>
      <c r="W3432" s="2"/>
      <c r="X3432" s="2"/>
      <c r="Y3432" s="2"/>
      <c r="Z3432" s="2"/>
    </row>
    <row r="3433" spans="21:26" ht="15.75">
      <c r="U3433" s="2"/>
      <c r="V3433" s="2"/>
      <c r="W3433" s="2"/>
      <c r="X3433" s="2"/>
      <c r="Y3433" s="2"/>
      <c r="Z3433" s="2"/>
    </row>
    <row r="3434" spans="21:26" ht="15.75">
      <c r="U3434" s="2"/>
      <c r="V3434" s="2"/>
      <c r="W3434" s="2"/>
      <c r="X3434" s="2"/>
      <c r="Y3434" s="2"/>
      <c r="Z3434" s="2"/>
    </row>
    <row r="3435" spans="21:26" ht="15.75">
      <c r="U3435" s="2"/>
      <c r="V3435" s="2"/>
      <c r="W3435" s="2"/>
      <c r="X3435" s="2"/>
      <c r="Y3435" s="2"/>
      <c r="Z3435" s="2"/>
    </row>
    <row r="3436" spans="21:26" ht="15.75">
      <c r="U3436" s="2"/>
      <c r="V3436" s="2"/>
      <c r="W3436" s="2"/>
      <c r="X3436" s="2"/>
      <c r="Y3436" s="2"/>
      <c r="Z3436" s="2"/>
    </row>
    <row r="3437" spans="21:26" ht="15.75">
      <c r="U3437" s="2"/>
      <c r="V3437" s="2"/>
      <c r="W3437" s="2"/>
      <c r="X3437" s="2"/>
      <c r="Y3437" s="2"/>
      <c r="Z3437" s="2"/>
    </row>
    <row r="3438" spans="21:26" ht="15.75">
      <c r="U3438" s="2"/>
      <c r="V3438" s="2"/>
      <c r="W3438" s="2"/>
      <c r="X3438" s="2"/>
      <c r="Y3438" s="2"/>
      <c r="Z3438" s="2"/>
    </row>
    <row r="3439" spans="21:26" ht="15.75">
      <c r="U3439" s="2"/>
      <c r="V3439" s="2"/>
      <c r="W3439" s="2"/>
      <c r="X3439" s="2"/>
      <c r="Y3439" s="2"/>
      <c r="Z3439" s="2"/>
    </row>
    <row r="3440" spans="21:26" ht="15.75">
      <c r="U3440" s="2"/>
      <c r="V3440" s="2"/>
      <c r="W3440" s="2"/>
      <c r="X3440" s="2"/>
      <c r="Y3440" s="2"/>
      <c r="Z3440" s="2"/>
    </row>
    <row r="3441" spans="21:26" ht="15.75">
      <c r="U3441" s="2"/>
      <c r="V3441" s="2"/>
      <c r="W3441" s="2"/>
      <c r="X3441" s="2"/>
      <c r="Y3441" s="2"/>
      <c r="Z3441" s="2"/>
    </row>
    <row r="3442" spans="21:26" ht="15.75">
      <c r="U3442" s="2"/>
      <c r="V3442" s="2"/>
      <c r="W3442" s="2"/>
      <c r="X3442" s="2"/>
      <c r="Y3442" s="2"/>
      <c r="Z3442" s="2"/>
    </row>
    <row r="3443" spans="21:26" ht="15.75">
      <c r="U3443" s="2"/>
      <c r="V3443" s="2"/>
      <c r="W3443" s="2"/>
      <c r="X3443" s="2"/>
      <c r="Y3443" s="2"/>
      <c r="Z3443" s="2"/>
    </row>
    <row r="3444" spans="21:26" ht="15.75">
      <c r="U3444" s="2"/>
      <c r="V3444" s="2"/>
      <c r="W3444" s="2"/>
      <c r="X3444" s="2"/>
      <c r="Y3444" s="2"/>
      <c r="Z3444" s="2"/>
    </row>
    <row r="3445" spans="21:26" ht="15.75">
      <c r="U3445" s="2"/>
      <c r="V3445" s="2"/>
      <c r="W3445" s="2"/>
      <c r="X3445" s="2"/>
      <c r="Y3445" s="2"/>
      <c r="Z3445" s="2"/>
    </row>
    <row r="3446" spans="21:26" ht="15.75">
      <c r="U3446" s="2"/>
      <c r="V3446" s="2"/>
      <c r="W3446" s="2"/>
      <c r="X3446" s="2"/>
      <c r="Y3446" s="2"/>
      <c r="Z3446" s="2"/>
    </row>
    <row r="3447" spans="21:26" ht="15.75">
      <c r="U3447" s="2"/>
      <c r="V3447" s="2"/>
      <c r="W3447" s="2"/>
      <c r="X3447" s="2"/>
      <c r="Y3447" s="2"/>
      <c r="Z3447" s="2"/>
    </row>
    <row r="3448" spans="21:26" ht="15.75">
      <c r="U3448" s="2"/>
      <c r="V3448" s="2"/>
      <c r="W3448" s="2"/>
      <c r="X3448" s="2"/>
      <c r="Y3448" s="2"/>
      <c r="Z3448" s="2"/>
    </row>
    <row r="3449" spans="21:26" ht="15.75">
      <c r="U3449" s="2"/>
      <c r="V3449" s="2"/>
      <c r="W3449" s="2"/>
      <c r="X3449" s="2"/>
      <c r="Y3449" s="2"/>
      <c r="Z3449" s="2"/>
    </row>
    <row r="3450" spans="21:26" ht="15.75">
      <c r="U3450" s="2"/>
      <c r="V3450" s="2"/>
      <c r="W3450" s="2"/>
      <c r="X3450" s="2"/>
      <c r="Y3450" s="2"/>
      <c r="Z3450" s="2"/>
    </row>
    <row r="3451" spans="21:26" ht="15.75">
      <c r="U3451" s="2"/>
      <c r="V3451" s="2"/>
      <c r="W3451" s="2"/>
      <c r="X3451" s="2"/>
      <c r="Y3451" s="2"/>
      <c r="Z3451" s="2"/>
    </row>
    <row r="3452" spans="21:26" ht="15.75">
      <c r="U3452" s="2"/>
      <c r="V3452" s="2"/>
      <c r="W3452" s="2"/>
      <c r="X3452" s="2"/>
      <c r="Y3452" s="2"/>
      <c r="Z3452" s="2"/>
    </row>
    <row r="3453" spans="21:26" ht="15.75">
      <c r="U3453" s="2"/>
      <c r="V3453" s="2"/>
      <c r="W3453" s="2"/>
      <c r="X3453" s="2"/>
      <c r="Y3453" s="2"/>
      <c r="Z3453" s="2"/>
    </row>
    <row r="3454" spans="21:26" ht="15.75">
      <c r="U3454" s="2"/>
      <c r="V3454" s="2"/>
      <c r="W3454" s="2"/>
      <c r="X3454" s="2"/>
      <c r="Y3454" s="2"/>
      <c r="Z3454" s="2"/>
    </row>
    <row r="3455" spans="21:26" ht="15.75">
      <c r="U3455" s="2"/>
      <c r="V3455" s="2"/>
      <c r="W3455" s="2"/>
      <c r="X3455" s="2"/>
      <c r="Y3455" s="2"/>
      <c r="Z3455" s="2"/>
    </row>
    <row r="3456" spans="21:26" ht="15.75">
      <c r="U3456" s="2"/>
      <c r="V3456" s="2"/>
      <c r="W3456" s="2"/>
      <c r="X3456" s="2"/>
      <c r="Y3456" s="2"/>
      <c r="Z3456" s="2"/>
    </row>
    <row r="3457" spans="21:26" ht="15.75">
      <c r="U3457" s="2"/>
      <c r="V3457" s="2"/>
      <c r="W3457" s="2"/>
      <c r="X3457" s="2"/>
      <c r="Y3457" s="2"/>
      <c r="Z3457" s="2"/>
    </row>
    <row r="3458" spans="21:26" ht="15.75">
      <c r="U3458" s="2"/>
      <c r="V3458" s="2"/>
      <c r="W3458" s="2"/>
      <c r="X3458" s="2"/>
      <c r="Y3458" s="2"/>
      <c r="Z3458" s="2"/>
    </row>
    <row r="3459" spans="21:26" ht="15.75">
      <c r="U3459" s="2"/>
      <c r="V3459" s="2"/>
      <c r="W3459" s="2"/>
      <c r="X3459" s="2"/>
      <c r="Y3459" s="2"/>
      <c r="Z3459" s="2"/>
    </row>
    <row r="3460" spans="21:26" ht="15.75">
      <c r="U3460" s="2"/>
      <c r="V3460" s="2"/>
      <c r="W3460" s="2"/>
      <c r="X3460" s="2"/>
      <c r="Y3460" s="2"/>
      <c r="Z3460" s="2"/>
    </row>
    <row r="3461" spans="21:26" ht="15.75">
      <c r="U3461" s="2"/>
      <c r="V3461" s="2"/>
      <c r="W3461" s="2"/>
      <c r="X3461" s="2"/>
      <c r="Y3461" s="2"/>
      <c r="Z3461" s="2"/>
    </row>
    <row r="3462" spans="21:26" ht="15.75">
      <c r="U3462" s="2"/>
      <c r="V3462" s="2"/>
      <c r="W3462" s="2"/>
      <c r="X3462" s="2"/>
      <c r="Y3462" s="2"/>
      <c r="Z3462" s="2"/>
    </row>
    <row r="3463" spans="21:26" ht="15.75">
      <c r="U3463" s="2"/>
      <c r="V3463" s="2"/>
      <c r="W3463" s="2"/>
      <c r="X3463" s="2"/>
      <c r="Y3463" s="2"/>
      <c r="Z3463" s="2"/>
    </row>
    <row r="3464" spans="21:26" ht="15.75">
      <c r="U3464" s="2"/>
      <c r="V3464" s="2"/>
      <c r="W3464" s="2"/>
      <c r="X3464" s="2"/>
      <c r="Y3464" s="2"/>
      <c r="Z3464" s="2"/>
    </row>
    <row r="3465" spans="21:26" ht="15.75">
      <c r="U3465" s="2"/>
      <c r="V3465" s="2"/>
      <c r="W3465" s="2"/>
      <c r="X3465" s="2"/>
      <c r="Y3465" s="2"/>
      <c r="Z3465" s="2"/>
    </row>
    <row r="3466" spans="21:26" ht="15.75">
      <c r="U3466" s="2"/>
      <c r="V3466" s="2"/>
      <c r="W3466" s="2"/>
      <c r="X3466" s="2"/>
      <c r="Y3466" s="2"/>
      <c r="Z3466" s="2"/>
    </row>
    <row r="3467" spans="21:26" ht="15.75">
      <c r="U3467" s="2"/>
      <c r="V3467" s="2"/>
      <c r="W3467" s="2"/>
      <c r="X3467" s="2"/>
      <c r="Y3467" s="2"/>
      <c r="Z3467" s="2"/>
    </row>
    <row r="3468" spans="21:26" ht="15.75">
      <c r="U3468" s="2"/>
      <c r="V3468" s="2"/>
      <c r="W3468" s="2"/>
      <c r="X3468" s="2"/>
      <c r="Y3468" s="2"/>
      <c r="Z3468" s="2"/>
    </row>
    <row r="3469" spans="21:26" ht="15.75">
      <c r="U3469" s="2"/>
      <c r="V3469" s="2"/>
      <c r="W3469" s="2"/>
      <c r="X3469" s="2"/>
      <c r="Y3469" s="2"/>
      <c r="Z3469" s="2"/>
    </row>
    <row r="3470" spans="21:26" ht="15.75">
      <c r="U3470" s="2"/>
      <c r="V3470" s="2"/>
      <c r="W3470" s="2"/>
      <c r="X3470" s="2"/>
      <c r="Y3470" s="2"/>
      <c r="Z3470" s="2"/>
    </row>
    <row r="3471" spans="21:26" ht="15.75">
      <c r="U3471" s="2"/>
      <c r="V3471" s="2"/>
      <c r="W3471" s="2"/>
      <c r="X3471" s="2"/>
      <c r="Y3471" s="2"/>
      <c r="Z3471" s="2"/>
    </row>
    <row r="3472" spans="21:26" ht="15.75">
      <c r="U3472" s="2"/>
      <c r="V3472" s="2"/>
      <c r="W3472" s="2"/>
      <c r="X3472" s="2"/>
      <c r="Y3472" s="2"/>
      <c r="Z3472" s="2"/>
    </row>
    <row r="3473" spans="21:26" ht="15.75">
      <c r="U3473" s="2"/>
      <c r="V3473" s="2"/>
      <c r="W3473" s="2"/>
      <c r="X3473" s="2"/>
      <c r="Y3473" s="2"/>
      <c r="Z3473" s="2"/>
    </row>
    <row r="3474" spans="21:26" ht="15.75">
      <c r="U3474" s="2"/>
      <c r="V3474" s="2"/>
      <c r="W3474" s="2"/>
      <c r="X3474" s="2"/>
      <c r="Y3474" s="2"/>
      <c r="Z3474" s="2"/>
    </row>
    <row r="3475" spans="21:26" ht="15.75">
      <c r="U3475" s="2"/>
      <c r="V3475" s="2"/>
      <c r="W3475" s="2"/>
      <c r="X3475" s="2"/>
      <c r="Y3475" s="2"/>
      <c r="Z3475" s="2"/>
    </row>
    <row r="3476" spans="21:26" ht="15.75">
      <c r="U3476" s="2"/>
      <c r="V3476" s="2"/>
      <c r="W3476" s="2"/>
      <c r="X3476" s="2"/>
      <c r="Y3476" s="2"/>
      <c r="Z3476" s="2"/>
    </row>
    <row r="3477" spans="21:26" ht="15.75">
      <c r="U3477" s="2"/>
      <c r="V3477" s="2"/>
      <c r="W3477" s="2"/>
      <c r="X3477" s="2"/>
      <c r="Y3477" s="2"/>
      <c r="Z3477" s="2"/>
    </row>
    <row r="3478" spans="21:26" ht="15.75">
      <c r="U3478" s="2"/>
      <c r="V3478" s="2"/>
      <c r="W3478" s="2"/>
      <c r="X3478" s="2"/>
      <c r="Y3478" s="2"/>
      <c r="Z3478" s="2"/>
    </row>
    <row r="3479" spans="21:26" ht="15.75">
      <c r="U3479" s="2"/>
      <c r="V3479" s="2"/>
      <c r="W3479" s="2"/>
      <c r="X3479" s="2"/>
      <c r="Y3479" s="2"/>
      <c r="Z3479" s="2"/>
    </row>
    <row r="3480" spans="21:26" ht="15.75">
      <c r="U3480" s="2"/>
      <c r="V3480" s="2"/>
      <c r="W3480" s="2"/>
      <c r="X3480" s="2"/>
      <c r="Y3480" s="2"/>
      <c r="Z3480" s="2"/>
    </row>
    <row r="3481" spans="21:26" ht="15.75">
      <c r="U3481" s="2"/>
      <c r="V3481" s="2"/>
      <c r="W3481" s="2"/>
      <c r="X3481" s="2"/>
      <c r="Y3481" s="2"/>
      <c r="Z3481" s="2"/>
    </row>
    <row r="3482" spans="21:26" ht="15.75">
      <c r="U3482" s="2"/>
      <c r="V3482" s="2"/>
      <c r="W3482" s="2"/>
      <c r="X3482" s="2"/>
      <c r="Y3482" s="2"/>
      <c r="Z3482" s="2"/>
    </row>
    <row r="3483" spans="21:26" ht="15.75">
      <c r="U3483" s="2"/>
      <c r="V3483" s="2"/>
      <c r="W3483" s="2"/>
      <c r="X3483" s="2"/>
      <c r="Y3483" s="2"/>
      <c r="Z3483" s="2"/>
    </row>
    <row r="3484" spans="21:26" ht="15.75">
      <c r="U3484" s="2"/>
      <c r="V3484" s="2"/>
      <c r="W3484" s="2"/>
      <c r="X3484" s="2"/>
      <c r="Y3484" s="2"/>
      <c r="Z3484" s="2"/>
    </row>
    <row r="3485" spans="21:26" ht="15.75">
      <c r="U3485" s="2"/>
      <c r="V3485" s="2"/>
      <c r="W3485" s="2"/>
      <c r="X3485" s="2"/>
      <c r="Y3485" s="2"/>
      <c r="Z3485" s="2"/>
    </row>
    <row r="3486" spans="21:26" ht="15.75">
      <c r="U3486" s="2"/>
      <c r="V3486" s="2"/>
      <c r="W3486" s="2"/>
      <c r="X3486" s="2"/>
      <c r="Y3486" s="2"/>
      <c r="Z3486" s="2"/>
    </row>
    <row r="3487" spans="21:26" ht="15.75">
      <c r="U3487" s="2"/>
      <c r="V3487" s="2"/>
      <c r="W3487" s="2"/>
      <c r="X3487" s="2"/>
      <c r="Y3487" s="2"/>
      <c r="Z3487" s="2"/>
    </row>
    <row r="3488" spans="21:26" ht="15.75">
      <c r="U3488" s="2"/>
      <c r="V3488" s="2"/>
      <c r="W3488" s="2"/>
      <c r="X3488" s="2"/>
      <c r="Y3488" s="2"/>
      <c r="Z3488" s="2"/>
    </row>
    <row r="3489" spans="21:26" ht="15.75">
      <c r="U3489" s="2"/>
      <c r="V3489" s="2"/>
      <c r="W3489" s="2"/>
      <c r="X3489" s="2"/>
      <c r="Y3489" s="2"/>
      <c r="Z3489" s="2"/>
    </row>
    <row r="3490" spans="21:26" ht="15.75">
      <c r="U3490" s="2"/>
      <c r="V3490" s="2"/>
      <c r="W3490" s="2"/>
      <c r="X3490" s="2"/>
      <c r="Y3490" s="2"/>
      <c r="Z3490" s="2"/>
    </row>
    <row r="3491" spans="21:26" ht="15.75">
      <c r="U3491" s="2"/>
      <c r="V3491" s="2"/>
      <c r="W3491" s="2"/>
      <c r="X3491" s="2"/>
      <c r="Y3491" s="2"/>
      <c r="Z3491" s="2"/>
    </row>
    <row r="3492" spans="21:26" ht="15.75">
      <c r="U3492" s="2"/>
      <c r="V3492" s="2"/>
      <c r="W3492" s="2"/>
      <c r="X3492" s="2"/>
      <c r="Y3492" s="2"/>
      <c r="Z3492" s="2"/>
    </row>
    <row r="3493" spans="21:26" ht="15.75">
      <c r="U3493" s="2"/>
      <c r="V3493" s="2"/>
      <c r="W3493" s="2"/>
      <c r="X3493" s="2"/>
      <c r="Y3493" s="2"/>
      <c r="Z3493" s="2"/>
    </row>
    <row r="3494" spans="21:26" ht="15.75">
      <c r="U3494" s="2"/>
      <c r="V3494" s="2"/>
      <c r="W3494" s="2"/>
      <c r="X3494" s="2"/>
      <c r="Y3494" s="2"/>
      <c r="Z3494" s="2"/>
    </row>
    <row r="3495" spans="21:26" ht="15.75">
      <c r="U3495" s="2"/>
      <c r="V3495" s="2"/>
      <c r="W3495" s="2"/>
      <c r="X3495" s="2"/>
      <c r="Y3495" s="2"/>
      <c r="Z3495" s="2"/>
    </row>
    <row r="3496" spans="21:26" ht="15.75">
      <c r="U3496" s="2"/>
      <c r="V3496" s="2"/>
      <c r="W3496" s="2"/>
      <c r="X3496" s="2"/>
      <c r="Y3496" s="2"/>
      <c r="Z3496" s="2"/>
    </row>
    <row r="3497" spans="21:26" ht="15.75">
      <c r="U3497" s="2"/>
      <c r="V3497" s="2"/>
      <c r="W3497" s="2"/>
      <c r="X3497" s="2"/>
      <c r="Y3497" s="2"/>
      <c r="Z3497" s="2"/>
    </row>
    <row r="3498" spans="21:26" ht="15.75">
      <c r="U3498" s="2"/>
      <c r="V3498" s="2"/>
      <c r="W3498" s="2"/>
      <c r="X3498" s="2"/>
      <c r="Y3498" s="2"/>
      <c r="Z3498" s="2"/>
    </row>
    <row r="3499" spans="21:26" ht="15.75">
      <c r="U3499" s="2"/>
      <c r="V3499" s="2"/>
      <c r="W3499" s="2"/>
      <c r="X3499" s="2"/>
      <c r="Y3499" s="2"/>
      <c r="Z3499" s="2"/>
    </row>
    <row r="3500" spans="21:26" ht="15.75">
      <c r="U3500" s="2"/>
      <c r="V3500" s="2"/>
      <c r="W3500" s="2"/>
      <c r="X3500" s="2"/>
      <c r="Y3500" s="2"/>
      <c r="Z3500" s="2"/>
    </row>
    <row r="3501" spans="21:26" ht="15.75">
      <c r="U3501" s="2"/>
      <c r="V3501" s="2"/>
      <c r="W3501" s="2"/>
      <c r="X3501" s="2"/>
      <c r="Y3501" s="2"/>
      <c r="Z3501" s="2"/>
    </row>
    <row r="3502" spans="21:26" ht="15.75">
      <c r="U3502" s="2"/>
      <c r="V3502" s="2"/>
      <c r="W3502" s="2"/>
      <c r="X3502" s="2"/>
      <c r="Y3502" s="2"/>
      <c r="Z3502" s="2"/>
    </row>
    <row r="3503" spans="21:26" ht="15.75">
      <c r="U3503" s="2"/>
      <c r="V3503" s="2"/>
      <c r="W3503" s="2"/>
      <c r="X3503" s="2"/>
      <c r="Y3503" s="2"/>
      <c r="Z3503" s="2"/>
    </row>
    <row r="3504" spans="21:26" ht="15.75">
      <c r="U3504" s="2"/>
      <c r="V3504" s="2"/>
      <c r="W3504" s="2"/>
      <c r="X3504" s="2"/>
      <c r="Y3504" s="2"/>
      <c r="Z3504" s="2"/>
    </row>
    <row r="3505" spans="21:26" ht="15.75">
      <c r="U3505" s="2"/>
      <c r="V3505" s="2"/>
      <c r="W3505" s="2"/>
      <c r="X3505" s="2"/>
      <c r="Y3505" s="2"/>
      <c r="Z3505" s="2"/>
    </row>
    <row r="3506" spans="21:26" ht="15.75">
      <c r="U3506" s="2"/>
      <c r="V3506" s="2"/>
      <c r="W3506" s="2"/>
      <c r="X3506" s="2"/>
      <c r="Y3506" s="2"/>
      <c r="Z3506" s="2"/>
    </row>
    <row r="3507" spans="21:26" ht="15.75">
      <c r="U3507" s="2"/>
      <c r="V3507" s="2"/>
      <c r="W3507" s="2"/>
      <c r="X3507" s="2"/>
      <c r="Y3507" s="2"/>
      <c r="Z3507" s="2"/>
    </row>
    <row r="3508" spans="21:26" ht="15.75">
      <c r="U3508" s="2"/>
      <c r="V3508" s="2"/>
      <c r="W3508" s="2"/>
      <c r="X3508" s="2"/>
      <c r="Y3508" s="2"/>
      <c r="Z3508" s="2"/>
    </row>
    <row r="3509" spans="21:26" ht="15.75">
      <c r="U3509" s="2"/>
      <c r="V3509" s="2"/>
      <c r="W3509" s="2"/>
      <c r="X3509" s="2"/>
      <c r="Y3509" s="2"/>
      <c r="Z3509" s="2"/>
    </row>
    <row r="3510" spans="21:26" ht="15.75">
      <c r="U3510" s="2"/>
      <c r="V3510" s="2"/>
      <c r="W3510" s="2"/>
      <c r="X3510" s="2"/>
      <c r="Y3510" s="2"/>
      <c r="Z3510" s="2"/>
    </row>
    <row r="3511" spans="21:26" ht="15.75">
      <c r="U3511" s="2"/>
      <c r="V3511" s="2"/>
      <c r="W3511" s="2"/>
      <c r="X3511" s="2"/>
      <c r="Y3511" s="2"/>
      <c r="Z3511" s="2"/>
    </row>
    <row r="3512" spans="21:26" ht="15.75">
      <c r="U3512" s="2"/>
      <c r="V3512" s="2"/>
      <c r="W3512" s="2"/>
      <c r="X3512" s="2"/>
      <c r="Y3512" s="2"/>
      <c r="Z3512" s="2"/>
    </row>
    <row r="3513" spans="21:26" ht="15.75">
      <c r="U3513" s="2"/>
      <c r="V3513" s="2"/>
      <c r="W3513" s="2"/>
      <c r="X3513" s="2"/>
      <c r="Y3513" s="2"/>
      <c r="Z3513" s="2"/>
    </row>
    <row r="3514" spans="21:26" ht="15.75">
      <c r="U3514" s="2"/>
      <c r="V3514" s="2"/>
      <c r="W3514" s="2"/>
      <c r="X3514" s="2"/>
      <c r="Y3514" s="2"/>
      <c r="Z3514" s="2"/>
    </row>
    <row r="3515" spans="21:26" ht="15.75">
      <c r="U3515" s="2"/>
      <c r="V3515" s="2"/>
      <c r="W3515" s="2"/>
      <c r="X3515" s="2"/>
      <c r="Y3515" s="2"/>
      <c r="Z3515" s="2"/>
    </row>
    <row r="3516" spans="21:26" ht="15.75">
      <c r="U3516" s="2"/>
      <c r="V3516" s="2"/>
      <c r="W3516" s="2"/>
      <c r="X3516" s="2"/>
      <c r="Y3516" s="2"/>
      <c r="Z3516" s="2"/>
    </row>
    <row r="3517" spans="21:26" ht="15.75">
      <c r="U3517" s="2"/>
      <c r="V3517" s="2"/>
      <c r="W3517" s="2"/>
      <c r="X3517" s="2"/>
      <c r="Y3517" s="2"/>
      <c r="Z3517" s="2"/>
    </row>
    <row r="3518" spans="21:26" ht="15.75">
      <c r="U3518" s="2"/>
      <c r="V3518" s="2"/>
      <c r="W3518" s="2"/>
      <c r="X3518" s="2"/>
      <c r="Y3518" s="2"/>
      <c r="Z3518" s="2"/>
    </row>
    <row r="3519" spans="21:26" ht="15.75">
      <c r="U3519" s="2"/>
      <c r="V3519" s="2"/>
      <c r="W3519" s="2"/>
      <c r="X3519" s="2"/>
      <c r="Y3519" s="2"/>
      <c r="Z3519" s="2"/>
    </row>
    <row r="3520" spans="21:26" ht="15.75">
      <c r="U3520" s="2"/>
      <c r="V3520" s="2"/>
      <c r="W3520" s="2"/>
      <c r="X3520" s="2"/>
      <c r="Y3520" s="2"/>
      <c r="Z3520" s="2"/>
    </row>
    <row r="3521" spans="21:26" ht="15.75">
      <c r="U3521" s="2"/>
      <c r="V3521" s="2"/>
      <c r="W3521" s="2"/>
      <c r="X3521" s="2"/>
      <c r="Y3521" s="2"/>
      <c r="Z3521" s="2"/>
    </row>
    <row r="3522" spans="21:26" ht="15.75">
      <c r="U3522" s="2"/>
      <c r="V3522" s="2"/>
      <c r="W3522" s="2"/>
      <c r="X3522" s="2"/>
      <c r="Y3522" s="2"/>
      <c r="Z3522" s="2"/>
    </row>
    <row r="3523" spans="21:26" ht="15.75">
      <c r="U3523" s="2"/>
      <c r="V3523" s="2"/>
      <c r="W3523" s="2"/>
      <c r="X3523" s="2"/>
      <c r="Y3523" s="2"/>
      <c r="Z3523" s="2"/>
    </row>
    <row r="3524" spans="21:26" ht="15.75">
      <c r="U3524" s="2"/>
      <c r="V3524" s="2"/>
      <c r="W3524" s="2"/>
      <c r="X3524" s="2"/>
      <c r="Y3524" s="2"/>
      <c r="Z3524" s="2"/>
    </row>
    <row r="3525" spans="21:26" ht="15.75">
      <c r="U3525" s="2"/>
      <c r="V3525" s="2"/>
      <c r="W3525" s="2"/>
      <c r="X3525" s="2"/>
      <c r="Y3525" s="2"/>
      <c r="Z3525" s="2"/>
    </row>
    <row r="3526" spans="21:26" ht="15.75">
      <c r="U3526" s="2"/>
      <c r="V3526" s="2"/>
      <c r="W3526" s="2"/>
      <c r="X3526" s="2"/>
      <c r="Y3526" s="2"/>
      <c r="Z3526" s="2"/>
    </row>
    <row r="3527" spans="21:26" ht="15.75">
      <c r="U3527" s="2"/>
      <c r="V3527" s="2"/>
      <c r="W3527" s="2"/>
      <c r="X3527" s="2"/>
      <c r="Y3527" s="2"/>
      <c r="Z3527" s="2"/>
    </row>
    <row r="3528" spans="21:26" ht="15.75">
      <c r="U3528" s="2"/>
      <c r="V3528" s="2"/>
      <c r="W3528" s="2"/>
      <c r="X3528" s="2"/>
      <c r="Y3528" s="2"/>
      <c r="Z3528" s="2"/>
    </row>
    <row r="3529" spans="21:26" ht="15.75">
      <c r="U3529" s="2"/>
      <c r="V3529" s="2"/>
      <c r="W3529" s="2"/>
      <c r="X3529" s="2"/>
      <c r="Y3529" s="2"/>
      <c r="Z3529" s="2"/>
    </row>
    <row r="3530" spans="21:26" ht="15.75">
      <c r="U3530" s="2"/>
      <c r="V3530" s="2"/>
      <c r="W3530" s="2"/>
      <c r="X3530" s="2"/>
      <c r="Y3530" s="2"/>
      <c r="Z3530" s="2"/>
    </row>
    <row r="3531" spans="21:26" ht="15.75">
      <c r="U3531" s="2"/>
      <c r="V3531" s="2"/>
      <c r="W3531" s="2"/>
      <c r="X3531" s="2"/>
      <c r="Y3531" s="2"/>
      <c r="Z3531" s="2"/>
    </row>
    <row r="3532" spans="21:26" ht="15.75">
      <c r="U3532" s="2"/>
      <c r="V3532" s="2"/>
      <c r="W3532" s="2"/>
      <c r="X3532" s="2"/>
      <c r="Y3532" s="2"/>
      <c r="Z3532" s="2"/>
    </row>
    <row r="3533" spans="21:26" ht="15.75">
      <c r="U3533" s="2"/>
      <c r="V3533" s="2"/>
      <c r="W3533" s="2"/>
      <c r="X3533" s="2"/>
      <c r="Y3533" s="2"/>
      <c r="Z3533" s="2"/>
    </row>
    <row r="3534" spans="21:26" ht="15.75">
      <c r="U3534" s="2"/>
      <c r="V3534" s="2"/>
      <c r="W3534" s="2"/>
      <c r="X3534" s="2"/>
      <c r="Y3534" s="2"/>
      <c r="Z3534" s="2"/>
    </row>
    <row r="3535" spans="21:26" ht="15.75">
      <c r="U3535" s="2"/>
      <c r="V3535" s="2"/>
      <c r="W3535" s="2"/>
      <c r="X3535" s="2"/>
      <c r="Y3535" s="2"/>
      <c r="Z3535" s="2"/>
    </row>
    <row r="3536" spans="21:26" ht="15.75">
      <c r="U3536" s="2"/>
      <c r="V3536" s="2"/>
      <c r="W3536" s="2"/>
      <c r="X3536" s="2"/>
      <c r="Y3536" s="2"/>
      <c r="Z3536" s="2"/>
    </row>
    <row r="3537" spans="21:26" ht="15.75">
      <c r="U3537" s="2"/>
      <c r="V3537" s="2"/>
      <c r="W3537" s="2"/>
      <c r="X3537" s="2"/>
      <c r="Y3537" s="2"/>
      <c r="Z3537" s="2"/>
    </row>
    <row r="3538" spans="21:26" ht="15.75">
      <c r="U3538" s="2"/>
      <c r="V3538" s="2"/>
      <c r="W3538" s="2"/>
      <c r="X3538" s="2"/>
      <c r="Y3538" s="2"/>
      <c r="Z3538" s="2"/>
    </row>
    <row r="3539" spans="21:26" ht="15.75">
      <c r="U3539" s="2"/>
      <c r="V3539" s="2"/>
      <c r="W3539" s="2"/>
      <c r="X3539" s="2"/>
      <c r="Y3539" s="2"/>
      <c r="Z3539" s="2"/>
    </row>
    <row r="3540" spans="21:26" ht="15.75">
      <c r="U3540" s="2"/>
      <c r="V3540" s="2"/>
      <c r="W3540" s="2"/>
      <c r="X3540" s="2"/>
      <c r="Y3540" s="2"/>
      <c r="Z3540" s="2"/>
    </row>
    <row r="3541" spans="21:26" ht="15.75">
      <c r="U3541" s="2"/>
      <c r="V3541" s="2"/>
      <c r="W3541" s="2"/>
      <c r="X3541" s="2"/>
      <c r="Y3541" s="2"/>
      <c r="Z3541" s="2"/>
    </row>
    <row r="3542" spans="21:26" ht="15.75">
      <c r="U3542" s="2"/>
      <c r="V3542" s="2"/>
      <c r="W3542" s="2"/>
      <c r="X3542" s="2"/>
      <c r="Y3542" s="2"/>
      <c r="Z3542" s="2"/>
    </row>
    <row r="3543" spans="21:26" ht="15.75">
      <c r="U3543" s="2"/>
      <c r="V3543" s="2"/>
      <c r="W3543" s="2"/>
      <c r="X3543" s="2"/>
      <c r="Y3543" s="2"/>
      <c r="Z3543" s="2"/>
    </row>
  </sheetData>
  <sheetProtection/>
  <mergeCells count="546">
    <mergeCell ref="B1966:V1966"/>
    <mergeCell ref="B2439:R2439"/>
    <mergeCell ref="C2352:E2352"/>
    <mergeCell ref="C2353:E2353"/>
    <mergeCell ref="B2447:B2448"/>
    <mergeCell ref="B2349:B2351"/>
    <mergeCell ref="B2352:B2353"/>
    <mergeCell ref="B2408:M2408"/>
    <mergeCell ref="B2375:R2375"/>
    <mergeCell ref="B2403:R2403"/>
    <mergeCell ref="B2191:L2191"/>
    <mergeCell ref="B2167:J2167"/>
    <mergeCell ref="B2145:P2145"/>
    <mergeCell ref="B2146:J2146"/>
    <mergeCell ref="B2102:N2102"/>
    <mergeCell ref="C2351:E2351"/>
    <mergeCell ref="B2003:N2003"/>
    <mergeCell ref="B2222:P2222"/>
    <mergeCell ref="B2344:M2344"/>
    <mergeCell ref="B2058:N2058"/>
    <mergeCell ref="B2059:M2059"/>
    <mergeCell ref="B1964:V1964"/>
    <mergeCell ref="B1968:V1968"/>
    <mergeCell ref="B1971:V1971"/>
    <mergeCell ref="B2224:V2224"/>
    <mergeCell ref="B2260:V2260"/>
    <mergeCell ref="B2298:V2298"/>
    <mergeCell ref="B2339:V2339"/>
    <mergeCell ref="B2342:V2342"/>
    <mergeCell ref="B333:N333"/>
    <mergeCell ref="B337:O337"/>
    <mergeCell ref="B335:N335"/>
    <mergeCell ref="B2336:R2336"/>
    <mergeCell ref="B2337:P2337"/>
    <mergeCell ref="B2301:M2301"/>
    <mergeCell ref="B2103:M2103"/>
    <mergeCell ref="B2113:N2113"/>
    <mergeCell ref="B2114:M2114"/>
    <mergeCell ref="B2124:N2124"/>
    <mergeCell ref="B2125:M2125"/>
    <mergeCell ref="B2257:R2257"/>
    <mergeCell ref="B2258:P2258"/>
    <mergeCell ref="B2295:R2295"/>
    <mergeCell ref="B2296:P2296"/>
    <mergeCell ref="B2341:M2341"/>
    <mergeCell ref="B295:N295"/>
    <mergeCell ref="B297:P297"/>
    <mergeCell ref="B299:O299"/>
    <mergeCell ref="B301:O301"/>
    <mergeCell ref="B287:L287"/>
    <mergeCell ref="B325:L325"/>
    <mergeCell ref="B331:O331"/>
    <mergeCell ref="B303:O303"/>
    <mergeCell ref="B305:M305"/>
    <mergeCell ref="B307:M307"/>
    <mergeCell ref="B309:L309"/>
    <mergeCell ref="B311:N311"/>
    <mergeCell ref="B313:L313"/>
    <mergeCell ref="B315:N315"/>
    <mergeCell ref="B317:O317"/>
    <mergeCell ref="B319:O319"/>
    <mergeCell ref="B323:N323"/>
    <mergeCell ref="B327:N327"/>
    <mergeCell ref="B329:O329"/>
    <mergeCell ref="B321:L321"/>
    <mergeCell ref="B243:L243"/>
    <mergeCell ref="B245:N245"/>
    <mergeCell ref="B247:N247"/>
    <mergeCell ref="B249:N249"/>
    <mergeCell ref="B251:N251"/>
    <mergeCell ref="B253:N253"/>
    <mergeCell ref="B255:N255"/>
    <mergeCell ref="B257:N257"/>
    <mergeCell ref="B259:N259"/>
    <mergeCell ref="B261:L261"/>
    <mergeCell ref="B263:L263"/>
    <mergeCell ref="B265:L265"/>
    <mergeCell ref="B267:L267"/>
    <mergeCell ref="B269:L269"/>
    <mergeCell ref="B271:L271"/>
    <mergeCell ref="B273:L273"/>
    <mergeCell ref="B275:L275"/>
    <mergeCell ref="B277:L277"/>
    <mergeCell ref="B285:L285"/>
    <mergeCell ref="B291:N291"/>
    <mergeCell ref="B237:Q237"/>
    <mergeCell ref="B239:Q239"/>
    <mergeCell ref="B161:M161"/>
    <mergeCell ref="B163:M163"/>
    <mergeCell ref="B171:M171"/>
    <mergeCell ref="B173:M173"/>
    <mergeCell ref="B175:M175"/>
    <mergeCell ref="B281:L281"/>
    <mergeCell ref="B283:L283"/>
    <mergeCell ref="B217:L217"/>
    <mergeCell ref="B219:L219"/>
    <mergeCell ref="B221:L221"/>
    <mergeCell ref="B223:L223"/>
    <mergeCell ref="B225:Q225"/>
    <mergeCell ref="B227:L227"/>
    <mergeCell ref="B229:Q229"/>
    <mergeCell ref="B205:L205"/>
    <mergeCell ref="B207:L207"/>
    <mergeCell ref="B209:L209"/>
    <mergeCell ref="B211:L211"/>
    <mergeCell ref="B213:L213"/>
    <mergeCell ref="A177:V177"/>
    <mergeCell ref="B231:Q231"/>
    <mergeCell ref="B233:Q233"/>
    <mergeCell ref="B235:Q235"/>
    <mergeCell ref="B165:M165"/>
    <mergeCell ref="B167:M167"/>
    <mergeCell ref="B141:M141"/>
    <mergeCell ref="B143:M143"/>
    <mergeCell ref="B145:M145"/>
    <mergeCell ref="B147:M147"/>
    <mergeCell ref="B149:M149"/>
    <mergeCell ref="B151:M151"/>
    <mergeCell ref="B153:M153"/>
    <mergeCell ref="B193:M193"/>
    <mergeCell ref="B195:N195"/>
    <mergeCell ref="B197:L197"/>
    <mergeCell ref="B199:L199"/>
    <mergeCell ref="B201:L201"/>
    <mergeCell ref="B203:L203"/>
    <mergeCell ref="B135:K135"/>
    <mergeCell ref="B137:K137"/>
    <mergeCell ref="B127:K127"/>
    <mergeCell ref="B129:K129"/>
    <mergeCell ref="B131:K131"/>
    <mergeCell ref="B133:K133"/>
    <mergeCell ref="B155:M155"/>
    <mergeCell ref="B157:M157"/>
    <mergeCell ref="B159:M159"/>
    <mergeCell ref="B2410:B2411"/>
    <mergeCell ref="B2412:B2413"/>
    <mergeCell ref="B2414:B2415"/>
    <mergeCell ref="B2345:V2345"/>
    <mergeCell ref="B2519:R2519"/>
    <mergeCell ref="B2536:R2536"/>
    <mergeCell ref="B2565:R2565"/>
    <mergeCell ref="B2446:O2446"/>
    <mergeCell ref="B2377:V2377"/>
    <mergeCell ref="B2405:V2405"/>
    <mergeCell ref="B2441:V2441"/>
    <mergeCell ref="B2443:M2443"/>
    <mergeCell ref="B2444:V2444"/>
    <mergeCell ref="B2462:V2462"/>
    <mergeCell ref="B2490:V2490"/>
    <mergeCell ref="B2538:V2538"/>
    <mergeCell ref="F2447:G2447"/>
    <mergeCell ref="F2522:G2522"/>
    <mergeCell ref="E2522:E2523"/>
    <mergeCell ref="B2678:R2678"/>
    <mergeCell ref="B2567:V2567"/>
    <mergeCell ref="B2596:V2596"/>
    <mergeCell ref="B2598:V2598"/>
    <mergeCell ref="B2600:V2600"/>
    <mergeCell ref="B2602:V2602"/>
    <mergeCell ref="B2604:V2604"/>
    <mergeCell ref="B2646:V2646"/>
    <mergeCell ref="B2648:V2648"/>
    <mergeCell ref="C2652:F2652"/>
    <mergeCell ref="G2652:J2652"/>
    <mergeCell ref="K2652:N2652"/>
    <mergeCell ref="O2652:R2652"/>
    <mergeCell ref="B2576:O2576"/>
    <mergeCell ref="B339:V339"/>
    <mergeCell ref="B341:V341"/>
    <mergeCell ref="B347:V347"/>
    <mergeCell ref="B343:M343"/>
    <mergeCell ref="B344:V344"/>
    <mergeCell ref="B349:V349"/>
    <mergeCell ref="B388:V388"/>
    <mergeCell ref="B980:L980"/>
    <mergeCell ref="B1001:L1001"/>
    <mergeCell ref="B894:M894"/>
    <mergeCell ref="B915:M915"/>
    <mergeCell ref="B432:L432"/>
    <mergeCell ref="B387:M387"/>
    <mergeCell ref="B852:M852"/>
    <mergeCell ref="B873:M873"/>
    <mergeCell ref="B346:M346"/>
    <mergeCell ref="B352:M352"/>
    <mergeCell ref="B411:L411"/>
    <mergeCell ref="B831:M831"/>
    <mergeCell ref="B621:M621"/>
    <mergeCell ref="B474:L474"/>
    <mergeCell ref="B558:O558"/>
    <mergeCell ref="B642:M642"/>
    <mergeCell ref="B789:M789"/>
    <mergeCell ref="B390:L390"/>
    <mergeCell ref="B663:M663"/>
    <mergeCell ref="B385:P385"/>
    <mergeCell ref="B3215:M3215"/>
    <mergeCell ref="B3217:M3217"/>
    <mergeCell ref="B3232:M3232"/>
    <mergeCell ref="B3233:M3233"/>
    <mergeCell ref="B3206:V3206"/>
    <mergeCell ref="B3207:V3207"/>
    <mergeCell ref="B3212:M3212"/>
    <mergeCell ref="B3072:M3072"/>
    <mergeCell ref="B768:M768"/>
    <mergeCell ref="B2081:M2081"/>
    <mergeCell ref="B2221:R2221"/>
    <mergeCell ref="B2091:N2091"/>
    <mergeCell ref="B2014:N2014"/>
    <mergeCell ref="B2092:M2092"/>
    <mergeCell ref="B2166:P2166"/>
    <mergeCell ref="B1746:N1746"/>
    <mergeCell ref="B1965:M1965"/>
    <mergeCell ref="B2004:M2004"/>
    <mergeCell ref="B3051:M3051"/>
    <mergeCell ref="B2047:N2047"/>
    <mergeCell ref="B2048:M2048"/>
    <mergeCell ref="B3129:M3129"/>
    <mergeCell ref="B3134:M3134"/>
    <mergeCell ref="B3128:M3128"/>
    <mergeCell ref="B3133:M3133"/>
    <mergeCell ref="B3130:M3130"/>
    <mergeCell ref="B3131:M3131"/>
    <mergeCell ref="B3132:M3132"/>
    <mergeCell ref="B3209:M3209"/>
    <mergeCell ref="B3135:M3135"/>
    <mergeCell ref="B3136:M3136"/>
    <mergeCell ref="B3137:M3137"/>
    <mergeCell ref="B3138:M3138"/>
    <mergeCell ref="B3158:M3158"/>
    <mergeCell ref="B3160:M3160"/>
    <mergeCell ref="B3161:M3161"/>
    <mergeCell ref="B3162:M3162"/>
    <mergeCell ref="B3163:M3163"/>
    <mergeCell ref="B3165:M3165"/>
    <mergeCell ref="B3171:M3171"/>
    <mergeCell ref="B3172:M3172"/>
    <mergeCell ref="B3173:M3173"/>
    <mergeCell ref="B3174:M3174"/>
    <mergeCell ref="B3187:M3187"/>
    <mergeCell ref="B3210:M3210"/>
    <mergeCell ref="B3177:M3177"/>
    <mergeCell ref="B3178:M3178"/>
    <mergeCell ref="B3179:M3179"/>
    <mergeCell ref="B3151:M3151"/>
    <mergeCell ref="B3139:M3139"/>
    <mergeCell ref="B3141:M3141"/>
    <mergeCell ref="B3143:M3143"/>
    <mergeCell ref="B3144:M3144"/>
    <mergeCell ref="B3145:M3145"/>
    <mergeCell ref="B3146:M3146"/>
    <mergeCell ref="B3147:M3147"/>
    <mergeCell ref="B3149:M3149"/>
    <mergeCell ref="B3150:M3150"/>
    <mergeCell ref="B3175:M3175"/>
    <mergeCell ref="B3167:M3167"/>
    <mergeCell ref="B3168:M3168"/>
    <mergeCell ref="B3169:M3169"/>
    <mergeCell ref="B3170:M3170"/>
    <mergeCell ref="B3152:M3152"/>
    <mergeCell ref="B3154:M3154"/>
    <mergeCell ref="B3155:M3155"/>
    <mergeCell ref="B3156:M3156"/>
    <mergeCell ref="B3157:M3157"/>
    <mergeCell ref="B3188:M3188"/>
    <mergeCell ref="B3189:M3189"/>
    <mergeCell ref="B3190:M3190"/>
    <mergeCell ref="B3193:M3193"/>
    <mergeCell ref="B3194:M3194"/>
    <mergeCell ref="B3192:M3192"/>
    <mergeCell ref="B3182:M3182"/>
    <mergeCell ref="B3180:M3180"/>
    <mergeCell ref="B3183:M3183"/>
    <mergeCell ref="B3181:M3181"/>
    <mergeCell ref="B3184:M3184"/>
    <mergeCell ref="B3186:M3186"/>
    <mergeCell ref="B3245:V3245"/>
    <mergeCell ref="B3246:V3246"/>
    <mergeCell ref="A3248:V3248"/>
    <mergeCell ref="A3249:V3249"/>
    <mergeCell ref="A3250:V3250"/>
    <mergeCell ref="A3251:V3251"/>
    <mergeCell ref="A3252:V3252"/>
    <mergeCell ref="B3204:M3204"/>
    <mergeCell ref="B3196:M3196"/>
    <mergeCell ref="B3197:M3197"/>
    <mergeCell ref="B3198:M3198"/>
    <mergeCell ref="B3199:M3199"/>
    <mergeCell ref="B3201:M3201"/>
    <mergeCell ref="B3202:M3202"/>
    <mergeCell ref="B3203:M3203"/>
    <mergeCell ref="B3235:M3235"/>
    <mergeCell ref="B3227:M3227"/>
    <mergeCell ref="B3228:M3228"/>
    <mergeCell ref="B3229:M3229"/>
    <mergeCell ref="B3230:M3230"/>
    <mergeCell ref="B3236:M3236"/>
    <mergeCell ref="B3237:M3237"/>
    <mergeCell ref="B3238:M3238"/>
    <mergeCell ref="B3214:M3214"/>
    <mergeCell ref="B3244:M3244"/>
    <mergeCell ref="B3243:M3243"/>
    <mergeCell ref="B3218:M3218"/>
    <mergeCell ref="B3239:M3239"/>
    <mergeCell ref="B3240:M3240"/>
    <mergeCell ref="B3241:M3241"/>
    <mergeCell ref="B3219:M3219"/>
    <mergeCell ref="B3221:M3221"/>
    <mergeCell ref="B3222:M3222"/>
    <mergeCell ref="B3224:M3224"/>
    <mergeCell ref="B3225:M3225"/>
    <mergeCell ref="B3226:M3226"/>
    <mergeCell ref="B453:L453"/>
    <mergeCell ref="B516:L516"/>
    <mergeCell ref="B537:M537"/>
    <mergeCell ref="B495:L495"/>
    <mergeCell ref="B579:M579"/>
    <mergeCell ref="B810:M810"/>
    <mergeCell ref="B1708:N1708"/>
    <mergeCell ref="B684:M684"/>
    <mergeCell ref="B705:M705"/>
    <mergeCell ref="B747:M747"/>
    <mergeCell ref="B1514:V1514"/>
    <mergeCell ref="B936:V936"/>
    <mergeCell ref="B938:L938"/>
    <mergeCell ref="B959:L959"/>
    <mergeCell ref="B1637:N1637"/>
    <mergeCell ref="B1485:L1485"/>
    <mergeCell ref="B1022:L1022"/>
    <mergeCell ref="B1043:L1043"/>
    <mergeCell ref="B1064:L1064"/>
    <mergeCell ref="B1085:M1085"/>
    <mergeCell ref="B1704:M1704"/>
    <mergeCell ref="B1667:N1667"/>
    <mergeCell ref="B1516:M1516"/>
    <mergeCell ref="B1561:M1561"/>
    <mergeCell ref="B600:M600"/>
    <mergeCell ref="B1981:N1981"/>
    <mergeCell ref="B1982:M1982"/>
    <mergeCell ref="B2488:R2488"/>
    <mergeCell ref="B1992:N1992"/>
    <mergeCell ref="B1993:M1993"/>
    <mergeCell ref="B2069:N2069"/>
    <mergeCell ref="B2070:M2070"/>
    <mergeCell ref="B2227:L2227"/>
    <mergeCell ref="B2080:N2080"/>
    <mergeCell ref="B2187:P2187"/>
    <mergeCell ref="B2188:J2188"/>
    <mergeCell ref="B2263:L2263"/>
    <mergeCell ref="B1959:V1959"/>
    <mergeCell ref="B1961:V1961"/>
    <mergeCell ref="B1963:M1963"/>
    <mergeCell ref="B1593:M1593"/>
    <mergeCell ref="B1106:O1106"/>
    <mergeCell ref="B1127:M1127"/>
    <mergeCell ref="B1148:M1148"/>
    <mergeCell ref="B1169:M1169"/>
    <mergeCell ref="B1190:M1190"/>
    <mergeCell ref="B1211:M1211"/>
    <mergeCell ref="B1232:M1232"/>
    <mergeCell ref="B2935:V2935"/>
    <mergeCell ref="B2966:V2966"/>
    <mergeCell ref="B2015:M2015"/>
    <mergeCell ref="B2025:N2025"/>
    <mergeCell ref="B2026:M2026"/>
    <mergeCell ref="B2036:N2036"/>
    <mergeCell ref="B2037:M2037"/>
    <mergeCell ref="B1970:M1970"/>
    <mergeCell ref="B726:M726"/>
    <mergeCell ref="B1442:M1442"/>
    <mergeCell ref="B1463:M1463"/>
    <mergeCell ref="B1253:M1253"/>
    <mergeCell ref="B1274:M1274"/>
    <mergeCell ref="B1295:M1295"/>
    <mergeCell ref="B1316:M1316"/>
    <mergeCell ref="B1337:M1337"/>
    <mergeCell ref="B1358:M1358"/>
    <mergeCell ref="B1379:M1379"/>
    <mergeCell ref="B1400:M1400"/>
    <mergeCell ref="B1421:M1421"/>
    <mergeCell ref="B2680:I2680"/>
    <mergeCell ref="B2522:B2523"/>
    <mergeCell ref="C2522:C2523"/>
    <mergeCell ref="D2522:D2523"/>
    <mergeCell ref="B2758:V2758"/>
    <mergeCell ref="B2761:V2761"/>
    <mergeCell ref="B2763:V2763"/>
    <mergeCell ref="B2886:V2886"/>
    <mergeCell ref="B2930:V2930"/>
    <mergeCell ref="B2932:V2932"/>
    <mergeCell ref="B2889:V2889"/>
    <mergeCell ref="B2884:R2884"/>
    <mergeCell ref="B2928:R2928"/>
    <mergeCell ref="B2644:R2644"/>
    <mergeCell ref="B2754:R2754"/>
    <mergeCell ref="B2760:M2760"/>
    <mergeCell ref="B2766:V2766"/>
    <mergeCell ref="B2790:R2790"/>
    <mergeCell ref="B2795:V2795"/>
    <mergeCell ref="B2838:R2838"/>
    <mergeCell ref="B2843:V2843"/>
    <mergeCell ref="C2970:E2970"/>
    <mergeCell ref="F2970:H2970"/>
    <mergeCell ref="I2970:K2970"/>
    <mergeCell ref="L2970:N2970"/>
    <mergeCell ref="O2970:Q2970"/>
    <mergeCell ref="B2840:V2840"/>
    <mergeCell ref="R2970:T2970"/>
    <mergeCell ref="R2936:T2936"/>
    <mergeCell ref="B2792:V2792"/>
    <mergeCell ref="L2936:N2936"/>
    <mergeCell ref="O2936:Q2936"/>
    <mergeCell ref="F2936:H2936"/>
    <mergeCell ref="I2936:K2936"/>
    <mergeCell ref="C2936:E2936"/>
    <mergeCell ref="B2728:V2728"/>
    <mergeCell ref="B2756:V2756"/>
    <mergeCell ref="B1591:V1591"/>
    <mergeCell ref="C2447:C2448"/>
    <mergeCell ref="D2447:D2448"/>
    <mergeCell ref="E2447:E2448"/>
    <mergeCell ref="B3000:V3000"/>
    <mergeCell ref="B3031:V3031"/>
    <mergeCell ref="B3033:V3033"/>
    <mergeCell ref="B3035:V3035"/>
    <mergeCell ref="B3037:V3037"/>
    <mergeCell ref="B2521:O2521"/>
    <mergeCell ref="B2594:R2594"/>
    <mergeCell ref="B2607:O2607"/>
    <mergeCell ref="C2611:C2613"/>
    <mergeCell ref="B1838:N1838"/>
    <mergeCell ref="B1875:N1875"/>
    <mergeCell ref="B1665:V1665"/>
    <mergeCell ref="B1705:V1705"/>
    <mergeCell ref="B1788:V1788"/>
    <mergeCell ref="B1835:V1835"/>
    <mergeCell ref="B1874:V1874"/>
    <mergeCell ref="B2969:V2969"/>
    <mergeCell ref="B2964:R2964"/>
    <mergeCell ref="B2998:R2998"/>
    <mergeCell ref="B3003:V3003"/>
    <mergeCell ref="B3038:V3038"/>
    <mergeCell ref="B3039:V3039"/>
    <mergeCell ref="B3040:V3040"/>
    <mergeCell ref="B3041:V3041"/>
    <mergeCell ref="B3029:R3029"/>
    <mergeCell ref="B3036:M3036"/>
    <mergeCell ref="B3125:V3125"/>
    <mergeCell ref="B3042:V3042"/>
    <mergeCell ref="B3043:V3043"/>
    <mergeCell ref="B3045:V3045"/>
    <mergeCell ref="B3046:V3046"/>
    <mergeCell ref="B3047:V3047"/>
    <mergeCell ref="B3048:V3048"/>
    <mergeCell ref="B3049:V3049"/>
    <mergeCell ref="B3050:V3050"/>
    <mergeCell ref="B3044:M3044"/>
    <mergeCell ref="B3058:V3058"/>
    <mergeCell ref="B3109:V3109"/>
    <mergeCell ref="B3111:V3111"/>
    <mergeCell ref="B3113:V3113"/>
    <mergeCell ref="B3115:V3115"/>
    <mergeCell ref="B3117:V3117"/>
    <mergeCell ref="B3119:V3119"/>
    <mergeCell ref="B3121:V3121"/>
    <mergeCell ref="B3123:V3123"/>
    <mergeCell ref="B3093:V3093"/>
    <mergeCell ref="B3095:V3095"/>
    <mergeCell ref="B3097:V3097"/>
    <mergeCell ref="B3099:V3099"/>
    <mergeCell ref="B3101:V3101"/>
    <mergeCell ref="B3103:V3103"/>
    <mergeCell ref="B3070:V3070"/>
    <mergeCell ref="B3071:V3071"/>
    <mergeCell ref="B3073:V3073"/>
    <mergeCell ref="B3075:V3075"/>
    <mergeCell ref="B3077:V3077"/>
    <mergeCell ref="B3079:V3079"/>
    <mergeCell ref="B3081:V3081"/>
    <mergeCell ref="B3083:V3083"/>
    <mergeCell ref="B3085:V3085"/>
    <mergeCell ref="B3087:V3087"/>
    <mergeCell ref="B3089:V3089"/>
    <mergeCell ref="B3091:V3091"/>
    <mergeCell ref="B3062:V3062"/>
    <mergeCell ref="B3063:V3063"/>
    <mergeCell ref="B3064:M3064"/>
    <mergeCell ref="B3065:V3065"/>
    <mergeCell ref="B3066:V3066"/>
    <mergeCell ref="B3067:V3067"/>
    <mergeCell ref="B3068:V3068"/>
    <mergeCell ref="B3052:M3052"/>
    <mergeCell ref="B3053:V3053"/>
    <mergeCell ref="B3054:V3054"/>
    <mergeCell ref="B3055:V3055"/>
    <mergeCell ref="B3056:V3056"/>
    <mergeCell ref="B3059:V3059"/>
    <mergeCell ref="B3060:V3060"/>
    <mergeCell ref="B3061:V3061"/>
    <mergeCell ref="B3057:M3057"/>
    <mergeCell ref="B87:M87"/>
    <mergeCell ref="B89:M89"/>
    <mergeCell ref="B91:M91"/>
    <mergeCell ref="B181:N181"/>
    <mergeCell ref="B183:N183"/>
    <mergeCell ref="B185:L185"/>
    <mergeCell ref="B187:M187"/>
    <mergeCell ref="B189:M189"/>
    <mergeCell ref="B191:N191"/>
    <mergeCell ref="B95:L95"/>
    <mergeCell ref="B97:M97"/>
    <mergeCell ref="B99:M99"/>
    <mergeCell ref="B101:M101"/>
    <mergeCell ref="B103:M103"/>
    <mergeCell ref="B105:M105"/>
    <mergeCell ref="B107:M107"/>
    <mergeCell ref="B109:M109"/>
    <mergeCell ref="B111:M111"/>
    <mergeCell ref="B113:M113"/>
    <mergeCell ref="B115:M115"/>
    <mergeCell ref="B117:M117"/>
    <mergeCell ref="B121:K121"/>
    <mergeCell ref="B123:K123"/>
    <mergeCell ref="B125:K125"/>
    <mergeCell ref="A3253:V3253"/>
    <mergeCell ref="A3266:V3266"/>
    <mergeCell ref="A3268:V3268"/>
    <mergeCell ref="A3270:V3270"/>
    <mergeCell ref="A3272:V3272"/>
    <mergeCell ref="A3274:V3274"/>
    <mergeCell ref="A3276:V3276"/>
    <mergeCell ref="B1:V1"/>
    <mergeCell ref="B2:V2"/>
    <mergeCell ref="B3:V3"/>
    <mergeCell ref="B65:V65"/>
    <mergeCell ref="B66:V66"/>
    <mergeCell ref="B67:V67"/>
    <mergeCell ref="B68:V68"/>
    <mergeCell ref="B69:V69"/>
    <mergeCell ref="B71:V71"/>
    <mergeCell ref="B3105:V3105"/>
    <mergeCell ref="B3107:V3107"/>
    <mergeCell ref="B75:L75"/>
    <mergeCell ref="B77:M77"/>
    <mergeCell ref="B79:M79"/>
    <mergeCell ref="B81:M81"/>
    <mergeCell ref="B83:M83"/>
    <mergeCell ref="B85:M85"/>
  </mergeCells>
  <hyperlinks>
    <hyperlink ref="B339:M339" location="'GAP-2009'!B157" display="Gap Analysis for Postsecondary Education"/>
    <hyperlink ref="B346:M346" location="'GAP-2010'!B145" display="College-Ready for Both English Language Arts and Mathematics and Enrollment in the Class of 2009"/>
    <hyperlink ref="B387:M387" location="'GAP-2010'!B147" display="College-Ready Graduates by Demographic Groups in the Classes of 2006, 2007, 2008, and 2009"/>
    <hyperlink ref="B1704:M1704" location="'GAP-2010'!B149" display="College-Ready on TSI - Higher Education Readiness Components by Demographic Groups between 2003-04 and 2009-10"/>
    <hyperlink ref="B1965:M1965" location="'GAP-2010'!B153" display="Texas Higher Education Enrollment in the Regional Council in the Class of 2009"/>
    <hyperlink ref="B3035:M3035" location="'GAP-2009'!B171" display="Summary on Postsecondary Education"/>
    <hyperlink ref="B1484" location="'GAP-2010'!B283" display="Table 49"/>
    <hyperlink ref="B1560" location="'GAP-2010'!B285" display="Table 50"/>
    <hyperlink ref="B1636" location="'GAP-2010'!B287" display="Table 51"/>
    <hyperlink ref="B1707" location="'GAP-2010'!B289" display="Table 52"/>
    <hyperlink ref="B1790" location="'GAP-2010'!B291" display="Table 53"/>
    <hyperlink ref="B1837" location="'GAP-2010'!B293" display="Table 54"/>
    <hyperlink ref="B1915" location="'GAP-2010'!B295" display="Table 55"/>
    <hyperlink ref="B3070:M3070" location="'GAP-2009'!B173" display="Recommendations"/>
    <hyperlink ref="B3109:M3109" location="'GAP-2009'!B175" display="References"/>
    <hyperlink ref="B3123:M3123" location="'GAP-2009'!B177" display="Appendix A"/>
    <hyperlink ref="B3206:M3206" location="'GAP-2009'!B179" display="Appendix B"/>
    <hyperlink ref="B3245:M3245" location="'GAP-2009'!B181" display="Appendix C"/>
    <hyperlink ref="B351" location="'GAP-2010'!B281" display="Table 48"/>
    <hyperlink ref="B2730" location="'GAP-2010'!B323" display="Table 69"/>
    <hyperlink ref="B2190" location="'GAP-2010'!B297" display="Table 56"/>
    <hyperlink ref="B2300" location="'GAP-2010'!B303" display="Table 59"/>
    <hyperlink ref="B2226" location="'GAP-2010'!B299" display="Table 57"/>
    <hyperlink ref="B2262" location="'GAP-2010'!B301" display="Table 58"/>
    <hyperlink ref="B2407" location="'GAP-2010'!B309" display="Table 62"/>
    <hyperlink ref="B2341:M2341" location="'GAP-2010'!B157" display="Postsecondary Education in the Metroplex Region or Region 3"/>
    <hyperlink ref="B2347" location="'GAP-2010'!B305" display="Table 60"/>
    <hyperlink ref="B2379" location="'GAP-2010'!B307" display="Table 61"/>
    <hyperlink ref="B2650" location="'GAP-2010'!B321" display="Table 68"/>
    <hyperlink ref="B2464" location="'GAP-2010'!B311" display="Table 63"/>
    <hyperlink ref="B2492" location="'GAP-2010'!B313" display="Table 64"/>
    <hyperlink ref="B2540" location="'GAP-2010'!B315" display="Table 65"/>
    <hyperlink ref="B2569" location="'GAP-2010'!B317" display="Table 66"/>
    <hyperlink ref="B2606" location="'GAP-2010'!B319" display="Table 67"/>
    <hyperlink ref="B2760:M2760" location="'GAP-2010'!B163" display="The FY 1998 7th Grade Cohort Study through FY 2009 Higher Education"/>
    <hyperlink ref="B2765" location="'GAP-2010'!B325" display="Table 70"/>
    <hyperlink ref="B2794" location="'GAP-2010'!B327" display="Table 71"/>
    <hyperlink ref="B2842" location="'GAP-2010'!B329" display="Table 72"/>
    <hyperlink ref="B2888" location="'GAP-2010'!B331" display="Table 73"/>
    <hyperlink ref="B2934" location="'GAP-2010'!B333" display="Table 74"/>
    <hyperlink ref="B2968" location="'GAP-2010'!B335" display="Table 75"/>
    <hyperlink ref="B3002" location="'GAP-2010'!B337" display="Table 76"/>
    <hyperlink ref="B343:M343" location="'GAP-2010'!B143" display="College-Ready"/>
    <hyperlink ref="B1963:M1963" location="'GAP-2010'!B151" display="Higher Education Enrollment"/>
    <hyperlink ref="B1970:M1970" location="'GAP-2010'!B155" display="High School Graduates of North Texas Enrolled in Texas Public or Independent Higher Education from 1996 to 2009"/>
    <hyperlink ref="B2344:M2344" location="'GAP-2010'!B159" display="Higher Education Enrollment in Region 3"/>
    <hyperlink ref="B2443:M2443" location="'GAP-2010'!B161" display="Higher Education Attainment in the Regional Residents"/>
    <hyperlink ref="B75" location="'GAP-2008'!A340" display="Executive Summary"/>
    <hyperlink ref="B181:M181" location="'GAP-2009'!B469" display="1.   Percentage of Population by Ethnicity for Selected North Texas Counties in 2008"/>
    <hyperlink ref="B339:V339" location="'GAP-2010'!B141" display="Gap Analysis for Postsecondary Education"/>
    <hyperlink ref="B141:M141" location="'GAP-2010'!B339" display="Gap Analysis in Postsecondary Education"/>
    <hyperlink ref="B143:M143" location="'GAP-2010'!B343" display="College-Ready"/>
    <hyperlink ref="B145:M145" location="'GAP-2010'!B346" display="College-Ready for Both English Language Arts and Mathematics and Enrollment in the Class of 2009"/>
    <hyperlink ref="B147:M147" location="'GAP-2010'!B387" display="College-Ready Graduates by Demographic Groups in the Classes of 2006, 2007, 2008, and 2009"/>
    <hyperlink ref="B149:M149" location="'GAP-2010'!B1704" display="College-Ready on TSI - Higher Education Readiness Components by Demographic Groups between 2003-04 and 2009-10"/>
    <hyperlink ref="B151:M151" location="'GAP-2010'!B1963" display="Higher Education Enrollment"/>
    <hyperlink ref="B153:M153" location="'GAP-2010'!B1965" display="Texas Higher Education Enrollment in the Regional Council in the Class of 2009"/>
    <hyperlink ref="B155:M155" location="'GAP-2010'!B1970" display="High School Graduates of North Texas Enrolled in Texas Public or Independent Higher Education from 1996 to 2009"/>
    <hyperlink ref="B157:M157" location="'GAP-2010'!B2341" display="Postsecondary Education in the Metroplex Region or Region 3"/>
    <hyperlink ref="B159:M159" location="'GAP-2010'!B2344" display="Higher Education Enrollment in Region 3"/>
    <hyperlink ref="B161:M161" location="'GAP-2010'!B2443" display="Higher Education Attainment in the Regional Residents"/>
    <hyperlink ref="B163:M163" location="'GAP-2010'!B2760" display="The FY 1998 7th Grade Cohort Study through FY 2009 Higher Education"/>
    <hyperlink ref="B3035:V3035" location="'GAP-2010'!B165" display="Summary on Postsecondary Education"/>
    <hyperlink ref="B165:M165" location="'GAP-2010'!B3035" display="Summary on Postsecondary Education"/>
    <hyperlink ref="B3070:V3070" location="'GAP-2010'!B167" display="Recommendations"/>
    <hyperlink ref="B167:M167" location="'GAP-2010'!B3070" display="Recommendations"/>
    <hyperlink ref="B3109:V3109" location="'GAP-2010'!B169" display="References"/>
    <hyperlink ref="B169" location="'GAP-2010'!B3109" display="References"/>
    <hyperlink ref="B3123:V3123" location="'GAP-2010'!B171" display="Appendix A"/>
    <hyperlink ref="B171:M171" location="'GAP-2010'!B3123" display="Appendix A:  Summary of the 2009 Gap Analysis Report"/>
    <hyperlink ref="B3206:V3206" location="'GAP-2010'!B173" display="Appendix B"/>
    <hyperlink ref="B173:M173" location="'GAP-2010'!B3206" display="Appendix B:  Recommendations in the 2009 Gap Analysis Report"/>
    <hyperlink ref="B3245:V3245" location="'GAP-2010'!B175" display="Appendix C"/>
    <hyperlink ref="B175:M175" location="'GAP-2010'!B3245" display="Appendix C:  North Texas Regional P-16 Council Meeting Minutes in 2010"/>
    <hyperlink ref="B281:L281" location="'GAP-2010'!B351" display="'GAP-2010'!B351"/>
    <hyperlink ref="B283:L283" location="'GAP-2010'!B1484" display="49. College-Ready Graduates in English Language Arts by Demographic Groups in the Classes of 2006, 2007, 2008, and 2009"/>
    <hyperlink ref="B285:L285" location="'GAP-2010'!B1560" display="50. College-Ready Graduates in Mathematics by Demographic Groups in the Classes of 2006, 2007, 2008, and 2009"/>
    <hyperlink ref="B287:L287" location="'GAP-2010'!B1636" display="51. College-Ready Graduates in Both English and Mathematics by Demographic Groups in the Classes of 2006, 2007, 2008, and 2009"/>
    <hyperlink ref="B289" location="'GAP-2010'!B1707" display="52. Percents of TSI - Higher Education Readiness Component in English Language Arts between 2004 and 2010"/>
    <hyperlink ref="B291:N291" location="'GAP-2010'!B1790" display="53. Growth Rates of High School Graduates Meeting TSI's Higher Education Readiness Components on English Language Arts in 7 Years (2004-2010)"/>
    <hyperlink ref="B293" location="'GAP-2010'!B1837" display="54. Percents of TSI - Higher Education Readiness Component in Mathematics between 2004 and 2010"/>
    <hyperlink ref="B295:N295" location="'GAP-2010'!B1915" display="55. Growth Rates of High School Graduates Meeting TSI's Higher Education Readiness Components on Mathematics in 7 Years (2004-2010)"/>
    <hyperlink ref="B297:P297" location="'GAP-2010'!B2190" display="56. Percent of Postsecondary Enrollment for the High School Graduates in the Four North Texas Counties from 1996 to 2009"/>
    <hyperlink ref="B299:O299" location="'GAP-2010'!B2226" display="57. 4-Year University Enrollment for the High School Graduates in the Four North Texas Counties from 1996 to 2009"/>
    <hyperlink ref="B301:O301" location="'GAP-2010'!B2262" display="58. 2-Year College Enrollment for the High School Graduates in the Four North Texas Counties from 1996 to 2009"/>
    <hyperlink ref="B303:O303" location="'GAP-2010'!B2300" display="59. Annual Change Rate of Postsecondary Enrollment in the Four North Texas Counties from 1996 to 2009"/>
    <hyperlink ref="B305:M305" location="'GAP-2010'!B2347" display="60. Fall 2009 Regional Residents' Enrollments in Higher Education in Region 3 "/>
    <hyperlink ref="B307:M307" location="'GAP-2010'!B2379" display="61. Metroplex Residents Enrolled by Public Inst. Type and Ethnicity, Fall  2000 vs. 2009"/>
    <hyperlink ref="B309:L309" location="'GAP-2010'!B2407" display="62. Gender Differences on Public Higher Ed Enrollment in Three Ethnic Groups in Fall 2009 in Region 3 "/>
    <hyperlink ref="B311:N311" location="'GAP-2010'!B2464" display="63. Regional Residents' Graduation Rates (Bacc+) of Fall 1999 FTUG Cohorts within 6 Years at Public CTCs"/>
    <hyperlink ref="B313:L313" location="'GAP-2010'!B2492" display="64. Regional Residents' Graduation Rates (Bacc+) of Fall 1999 FTUG Cohorts within 10 Years at Public CTCs"/>
    <hyperlink ref="B315:N315" location="'GAP-2010'!B2540" display="65. Regional Residents' Graduation Rates (Bacc+) of Fall 1999 FTUG Cohorts within 6 Years at Public Universities"/>
    <hyperlink ref="B317:O317" location="'GAP-2010'!B2569" display="66. Regional Residents' Graduation Rates (Bacc+) of Fall 1999 FTUG Cohorts within 10 Years at Public Universities"/>
    <hyperlink ref="B319:O319" location="'GAP-2010'!B2606" display="67. Regional Public HS Graduates Earned a Higher Ed Degree/Certificate within Six Years by Enrollment Status in the Classes of 2001 - 2003 "/>
    <hyperlink ref="B321:L321" location="'GAP-2010'!B2650" display="68. Percent of Receiving Degree/Certificate for High School Graduates in 2001-2003 in Region 3 and the State"/>
    <hyperlink ref="B323:N323" location="'GAP-2010'!B2730" display="69. Percent of Baccalaureate Degree Received from Texas Universities in Classes of 2001-2003 in Region 3"/>
    <hyperlink ref="B325:L325" location="'GAP-2010'!B2765" display="70. FY 1998 7th Grade Cohort Tracked through FY 2009 Higher Education in All Students"/>
    <hyperlink ref="B327:N327" location="'GAP-2010'!B2794" display="71. PFY 1998 7th Grade Cohort Tracked through FY 2009 Higher Education for Hispanic Students in Region 3 vs. State"/>
    <hyperlink ref="B329:O329" location="'GAP-2010'!B2842" display="72. FY 1998 7th Grade Cohort Tracked through FY 2009 Higher Education for African American Students in Region 3 vs. State"/>
    <hyperlink ref="B331:O331" location="'GAP-2010'!B2888" display="73. FY 1998 7th Grade Cohort Tracked through FY 2009 Higher Education for White Students in Region 3 vs. State "/>
    <hyperlink ref="B333:N333" location="'GAP-2010'!B2934" display="74. FY 1998 7th grade cohort through 2009 higher education: African American, Hispanic, and White males in Region 3 vs. State"/>
    <hyperlink ref="B335:N335" location="'GAP-2010'!B2968" display="75. FY 1998 7th grade cohort through 2009 higher education: African American, Hispanic, and White females in Region 3 vs. State"/>
    <hyperlink ref="B337:O337" location="'GAP-2010'!B3002" display="76. FY 1998 7th Grade Cohort Tracked through 2009 Higher Education - Comparison by Ethnicity and Gender in Region 3"/>
  </hyperlinks>
  <printOptions/>
  <pageMargins left="1" right="1" top="1" bottom="1" header="0.25" footer="0.5"/>
  <pageSetup horizontalDpi="600" verticalDpi="600" orientation="landscape" scale="52" r:id="rId3"/>
  <rowBreaks count="30" manualBreakCount="30">
    <brk id="36" max="21" man="1"/>
    <brk id="70" max="21" man="1"/>
    <brk id="118" max="21" man="1"/>
    <brk id="176" max="21" man="1"/>
    <brk id="237" max="21" man="1"/>
    <brk id="338" max="21" man="1"/>
    <brk id="385" max="255" man="1"/>
    <brk id="1514" max="255" man="1"/>
    <brk id="1635" max="21" man="1"/>
    <brk id="1702" max="255" man="1"/>
    <brk id="1788" max="255" man="1"/>
    <brk id="1835" max="255" man="1"/>
    <brk id="1957" max="21" man="1"/>
    <brk id="2189" max="21" man="1"/>
    <brk id="2261" max="21" man="1"/>
    <brk id="2378" max="21" man="1"/>
    <brk id="2440" max="21" man="1"/>
    <brk id="2491" max="21" man="1"/>
    <brk id="2566" max="21" man="1"/>
    <brk id="2605" max="21" man="1"/>
    <brk id="2887" max="21" man="1"/>
    <brk id="2933" max="21" man="1"/>
    <brk id="3034" max="255" man="1"/>
    <brk id="3050" max="255" man="1"/>
    <brk id="3069" max="21" man="1"/>
    <brk id="3122" max="255" man="1"/>
    <brk id="3153" max="21" man="1"/>
    <brk id="3179" max="21" man="1"/>
    <brk id="3204" max="255" man="1"/>
    <brk id="324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2011-09-18T06:31:40Z</cp:lastPrinted>
  <dcterms:created xsi:type="dcterms:W3CDTF">2006-10-06T18:43:24Z</dcterms:created>
  <dcterms:modified xsi:type="dcterms:W3CDTF">2012-03-14T02:50:16Z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